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0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265813BB-B6E6-4A4B-AA8B-27EFDBFE707D}" xr6:coauthVersionLast="47" xr6:coauthVersionMax="47" xr10:uidLastSave="{00000000-0000-0000-0000-000000000000}"/>
  <bookViews>
    <workbookView xWindow="-120" yWindow="-120" windowWidth="29040" windowHeight="15840" tabRatio="802" xr2:uid="{00000000-000D-0000-FFFF-FFFF00000000}"/>
  </bookViews>
  <sheets>
    <sheet name="高中组成绩" sheetId="7" r:id="rId1"/>
    <sheet name="公示" sheetId="8" state="hidden" r:id="rId2"/>
    <sheet name="1观课评课" sheetId="18" state="hidden" r:id="rId3"/>
    <sheet name="2课堂教学" sheetId="13" state="hidden" r:id="rId4"/>
    <sheet name="奖项名额分配参考" sheetId="12" state="hidden" r:id="rId5"/>
  </sheets>
  <definedNames>
    <definedName name="_xlnm._FilterDatabase" localSheetId="2" hidden="1">'1观课评课'!$A$1:$R$240</definedName>
    <definedName name="_xlnm._FilterDatabase" localSheetId="3" hidden="1">'2课堂教学'!$A$1:$WVT$240</definedName>
    <definedName name="_xlnm._FilterDatabase" localSheetId="0" hidden="1">高中组成绩!$A$2:$I$241</definedName>
    <definedName name="_xlnm._FilterDatabase" localSheetId="1" hidden="1">公示!$A$3:$G$217</definedName>
    <definedName name="_xlnm.Print_Area" localSheetId="0">高中组成绩!$B$1:$I$242</definedName>
    <definedName name="_xlnm.Print_Area" localSheetId="1">公示!$A$1:$G$227</definedName>
    <definedName name="_xlnm.Print_Titles" localSheetId="0">高中组成绩!$2:$2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0" i="13" l="1"/>
  <c r="B240" i="13" s="1"/>
  <c r="D239" i="13"/>
  <c r="B239" i="13" s="1"/>
  <c r="D238" i="13"/>
  <c r="B238" i="13" s="1"/>
  <c r="D237" i="13"/>
  <c r="B237" i="13" s="1"/>
  <c r="D236" i="13"/>
  <c r="B236" i="13" s="1"/>
  <c r="D235" i="13"/>
  <c r="B235" i="13" s="1"/>
  <c r="D234" i="13"/>
  <c r="B234" i="13" s="1"/>
  <c r="D233" i="13"/>
  <c r="B233" i="13" s="1"/>
  <c r="D232" i="13"/>
  <c r="B232" i="13" s="1"/>
  <c r="D231" i="13"/>
  <c r="B231" i="13" s="1"/>
  <c r="D230" i="13"/>
  <c r="B230" i="13" s="1"/>
  <c r="D229" i="13"/>
  <c r="B229" i="13" s="1"/>
  <c r="D228" i="13"/>
  <c r="B228" i="13" s="1"/>
  <c r="D227" i="13"/>
  <c r="B227" i="13" s="1"/>
  <c r="D226" i="13"/>
  <c r="B226" i="13" s="1"/>
  <c r="D225" i="13"/>
  <c r="B225" i="13" s="1"/>
  <c r="D224" i="13"/>
  <c r="B224" i="13" s="1"/>
  <c r="D223" i="13"/>
  <c r="B223" i="13" s="1"/>
  <c r="D222" i="13"/>
  <c r="B222" i="13" s="1"/>
  <c r="D221" i="13"/>
  <c r="B221" i="13" s="1"/>
  <c r="D220" i="13"/>
  <c r="B220" i="13" s="1"/>
  <c r="D219" i="13"/>
  <c r="B219" i="13" s="1"/>
  <c r="D218" i="13"/>
  <c r="B218" i="13" s="1"/>
  <c r="D217" i="13"/>
  <c r="B217" i="13" s="1"/>
  <c r="D216" i="13"/>
  <c r="B216" i="13" s="1"/>
  <c r="D215" i="13"/>
  <c r="B215" i="13" s="1"/>
  <c r="D214" i="13"/>
  <c r="B214" i="13" s="1"/>
  <c r="D213" i="13"/>
  <c r="B213" i="13" s="1"/>
  <c r="D212" i="13"/>
  <c r="B212" i="13" s="1"/>
  <c r="D211" i="13"/>
  <c r="B211" i="13" s="1"/>
  <c r="D210" i="13"/>
  <c r="B210" i="13" s="1"/>
  <c r="D209" i="13"/>
  <c r="B209" i="13" s="1"/>
  <c r="D208" i="13"/>
  <c r="B208" i="13" s="1"/>
  <c r="D207" i="13"/>
  <c r="B207" i="13" s="1"/>
  <c r="D206" i="13"/>
  <c r="B206" i="13" s="1"/>
  <c r="D205" i="13"/>
  <c r="B205" i="13" s="1"/>
  <c r="D204" i="13"/>
  <c r="B204" i="13" s="1"/>
  <c r="D203" i="13"/>
  <c r="B203" i="13" s="1"/>
  <c r="D202" i="13"/>
  <c r="B202" i="13" s="1"/>
  <c r="D201" i="13"/>
  <c r="B201" i="13" s="1"/>
  <c r="D200" i="13"/>
  <c r="B200" i="13" s="1"/>
  <c r="D199" i="13"/>
  <c r="B199" i="13" s="1"/>
  <c r="D198" i="13"/>
  <c r="B198" i="13" s="1"/>
  <c r="D197" i="13"/>
  <c r="B197" i="13" s="1"/>
  <c r="D196" i="13"/>
  <c r="B196" i="13" s="1"/>
  <c r="D195" i="13"/>
  <c r="B195" i="13" s="1"/>
  <c r="D194" i="13"/>
  <c r="B194" i="13" s="1"/>
  <c r="D193" i="13"/>
  <c r="B193" i="13" s="1"/>
  <c r="D192" i="13"/>
  <c r="B192" i="13" s="1"/>
  <c r="D191" i="13"/>
  <c r="B191" i="13" s="1"/>
  <c r="D190" i="13"/>
  <c r="B190" i="13" s="1"/>
  <c r="D189" i="13"/>
  <c r="B189" i="13" s="1"/>
  <c r="D188" i="13"/>
  <c r="B188" i="13" s="1"/>
  <c r="D187" i="13"/>
  <c r="B187" i="13" s="1"/>
  <c r="D186" i="13"/>
  <c r="B186" i="13" s="1"/>
  <c r="D185" i="13"/>
  <c r="B185" i="13" s="1"/>
  <c r="D184" i="13"/>
  <c r="B184" i="13" s="1"/>
  <c r="D183" i="13"/>
  <c r="B183" i="13" s="1"/>
  <c r="D182" i="13"/>
  <c r="B182" i="13" s="1"/>
  <c r="D181" i="13"/>
  <c r="B181" i="13" s="1"/>
  <c r="D180" i="13"/>
  <c r="B180" i="13" s="1"/>
  <c r="D179" i="13"/>
  <c r="B179" i="13" s="1"/>
  <c r="D178" i="13"/>
  <c r="B178" i="13" s="1"/>
  <c r="D177" i="13"/>
  <c r="B177" i="13" s="1"/>
  <c r="D176" i="13"/>
  <c r="B176" i="13" s="1"/>
  <c r="D175" i="13"/>
  <c r="B175" i="13" s="1"/>
  <c r="D174" i="13"/>
  <c r="B174" i="13" s="1"/>
  <c r="D173" i="13"/>
  <c r="B173" i="13" s="1"/>
  <c r="D172" i="13"/>
  <c r="B172" i="13" s="1"/>
  <c r="D171" i="13"/>
  <c r="B171" i="13" s="1"/>
  <c r="D170" i="13"/>
  <c r="B170" i="13" s="1"/>
  <c r="D169" i="13"/>
  <c r="B169" i="13" s="1"/>
  <c r="D168" i="13"/>
  <c r="B168" i="13" s="1"/>
  <c r="D167" i="13"/>
  <c r="B167" i="13" s="1"/>
  <c r="D166" i="13"/>
  <c r="B166" i="13" s="1"/>
  <c r="D165" i="13"/>
  <c r="B165" i="13" s="1"/>
  <c r="D164" i="13"/>
  <c r="B164" i="13" s="1"/>
  <c r="D163" i="13"/>
  <c r="B163" i="13" s="1"/>
  <c r="D162" i="13"/>
  <c r="B162" i="13" s="1"/>
  <c r="D161" i="13"/>
  <c r="B161" i="13" s="1"/>
  <c r="D160" i="13"/>
  <c r="B160" i="13" s="1"/>
  <c r="D159" i="13"/>
  <c r="B159" i="13" s="1"/>
  <c r="D158" i="13"/>
  <c r="B158" i="13" s="1"/>
  <c r="D157" i="13"/>
  <c r="B157" i="13" s="1"/>
  <c r="D156" i="13"/>
  <c r="B156" i="13" s="1"/>
  <c r="D155" i="13"/>
  <c r="B155" i="13" s="1"/>
  <c r="D154" i="13"/>
  <c r="B154" i="13" s="1"/>
  <c r="D153" i="13"/>
  <c r="B153" i="13" s="1"/>
  <c r="D152" i="13"/>
  <c r="B152" i="13" s="1"/>
  <c r="D151" i="13"/>
  <c r="B151" i="13" s="1"/>
  <c r="D150" i="13"/>
  <c r="B150" i="13" s="1"/>
  <c r="D149" i="13"/>
  <c r="B149" i="13" s="1"/>
  <c r="D148" i="13"/>
  <c r="B148" i="13" s="1"/>
  <c r="D147" i="13"/>
  <c r="B147" i="13" s="1"/>
  <c r="D146" i="13"/>
  <c r="B146" i="13" s="1"/>
  <c r="D145" i="13"/>
  <c r="B145" i="13" s="1"/>
  <c r="D144" i="13"/>
  <c r="B144" i="13" s="1"/>
  <c r="D143" i="13"/>
  <c r="B143" i="13" s="1"/>
  <c r="D142" i="13"/>
  <c r="B142" i="13" s="1"/>
  <c r="D141" i="13"/>
  <c r="B141" i="13" s="1"/>
  <c r="D140" i="13"/>
  <c r="B140" i="13" s="1"/>
  <c r="D139" i="13"/>
  <c r="B139" i="13" s="1"/>
  <c r="D138" i="13"/>
  <c r="B138" i="13" s="1"/>
  <c r="D137" i="13"/>
  <c r="B137" i="13" s="1"/>
  <c r="D136" i="13"/>
  <c r="B136" i="13" s="1"/>
  <c r="D135" i="13"/>
  <c r="B135" i="13" s="1"/>
  <c r="D134" i="13"/>
  <c r="B134" i="13" s="1"/>
  <c r="D133" i="13"/>
  <c r="B133" i="13" s="1"/>
  <c r="D132" i="13"/>
  <c r="B132" i="13" s="1"/>
  <c r="D131" i="13"/>
  <c r="B131" i="13" s="1"/>
  <c r="D130" i="13"/>
  <c r="B130" i="13" s="1"/>
  <c r="D129" i="13"/>
  <c r="B129" i="13" s="1"/>
  <c r="D128" i="13"/>
  <c r="B128" i="13" s="1"/>
  <c r="D127" i="13"/>
  <c r="B127" i="13" s="1"/>
  <c r="D126" i="13"/>
  <c r="B126" i="13" s="1"/>
  <c r="D125" i="13"/>
  <c r="B125" i="13" s="1"/>
  <c r="D124" i="13"/>
  <c r="B124" i="13" s="1"/>
  <c r="D123" i="13"/>
  <c r="B123" i="13" s="1"/>
  <c r="D122" i="13"/>
  <c r="B122" i="13" s="1"/>
  <c r="D121" i="13"/>
  <c r="B121" i="13" s="1"/>
  <c r="D120" i="13"/>
  <c r="B120" i="13" s="1"/>
  <c r="D119" i="13"/>
  <c r="B119" i="13" s="1"/>
  <c r="D118" i="13"/>
  <c r="B118" i="13" s="1"/>
  <c r="D117" i="13"/>
  <c r="B117" i="13" s="1"/>
  <c r="D116" i="13"/>
  <c r="B116" i="13" s="1"/>
  <c r="D115" i="13"/>
  <c r="B115" i="13" s="1"/>
  <c r="D114" i="13"/>
  <c r="B114" i="13" s="1"/>
  <c r="D113" i="13"/>
  <c r="B113" i="13" s="1"/>
  <c r="D112" i="13"/>
  <c r="B112" i="13" s="1"/>
  <c r="D111" i="13"/>
  <c r="B111" i="13" s="1"/>
  <c r="D110" i="13"/>
  <c r="B110" i="13" s="1"/>
  <c r="D109" i="13"/>
  <c r="B109" i="13" s="1"/>
  <c r="D108" i="13"/>
  <c r="B108" i="13" s="1"/>
  <c r="D107" i="13"/>
  <c r="B107" i="13" s="1"/>
  <c r="D106" i="13"/>
  <c r="B106" i="13" s="1"/>
  <c r="D105" i="13"/>
  <c r="B105" i="13" s="1"/>
  <c r="D104" i="13"/>
  <c r="B104" i="13" s="1"/>
  <c r="D103" i="13"/>
  <c r="B103" i="13" s="1"/>
  <c r="D102" i="13"/>
  <c r="B102" i="13" s="1"/>
  <c r="D101" i="13"/>
  <c r="B101" i="13" s="1"/>
  <c r="D100" i="13"/>
  <c r="B100" i="13" s="1"/>
  <c r="D99" i="13"/>
  <c r="B99" i="13" s="1"/>
  <c r="D98" i="13"/>
  <c r="B98" i="13" s="1"/>
  <c r="D97" i="13"/>
  <c r="B97" i="13" s="1"/>
  <c r="D96" i="13"/>
  <c r="B96" i="13" s="1"/>
  <c r="D95" i="13"/>
  <c r="B95" i="13" s="1"/>
  <c r="D94" i="13"/>
  <c r="B94" i="13" s="1"/>
  <c r="D93" i="13"/>
  <c r="B93" i="13" s="1"/>
  <c r="D92" i="13"/>
  <c r="B92" i="13" s="1"/>
  <c r="D91" i="13"/>
  <c r="B91" i="13" s="1"/>
  <c r="D90" i="13"/>
  <c r="B90" i="13" s="1"/>
  <c r="D89" i="13"/>
  <c r="B89" i="13" s="1"/>
  <c r="D88" i="13"/>
  <c r="B88" i="13" s="1"/>
  <c r="D87" i="13"/>
  <c r="B87" i="13" s="1"/>
  <c r="D86" i="13"/>
  <c r="B86" i="13" s="1"/>
  <c r="D85" i="13"/>
  <c r="B85" i="13" s="1"/>
  <c r="D84" i="13"/>
  <c r="B84" i="13" s="1"/>
  <c r="D83" i="13"/>
  <c r="B83" i="13" s="1"/>
  <c r="D82" i="13"/>
  <c r="B82" i="13" s="1"/>
  <c r="D81" i="13"/>
  <c r="B81" i="13" s="1"/>
  <c r="D80" i="13"/>
  <c r="B80" i="13" s="1"/>
  <c r="D79" i="13"/>
  <c r="B79" i="13" s="1"/>
  <c r="D78" i="13"/>
  <c r="B78" i="13" s="1"/>
  <c r="D77" i="13"/>
  <c r="B77" i="13" s="1"/>
  <c r="D76" i="13"/>
  <c r="B76" i="13" s="1"/>
  <c r="D75" i="13"/>
  <c r="B75" i="13" s="1"/>
  <c r="D74" i="13"/>
  <c r="B74" i="13" s="1"/>
  <c r="D73" i="13"/>
  <c r="B73" i="13" s="1"/>
  <c r="D72" i="13"/>
  <c r="B72" i="13" s="1"/>
  <c r="D71" i="13"/>
  <c r="B71" i="13" s="1"/>
  <c r="D70" i="13"/>
  <c r="B70" i="13" s="1"/>
  <c r="D69" i="13"/>
  <c r="B69" i="13" s="1"/>
  <c r="D68" i="13"/>
  <c r="B68" i="13" s="1"/>
  <c r="D67" i="13"/>
  <c r="B67" i="13" s="1"/>
  <c r="D66" i="13"/>
  <c r="B66" i="13" s="1"/>
  <c r="D65" i="13"/>
  <c r="B65" i="13" s="1"/>
  <c r="D64" i="13"/>
  <c r="B64" i="13" s="1"/>
  <c r="D63" i="13"/>
  <c r="B63" i="13" s="1"/>
  <c r="D62" i="13"/>
  <c r="B62" i="13" s="1"/>
  <c r="D61" i="13"/>
  <c r="B61" i="13" s="1"/>
  <c r="D60" i="13"/>
  <c r="B60" i="13" s="1"/>
  <c r="D59" i="13"/>
  <c r="B59" i="13" s="1"/>
  <c r="D58" i="13"/>
  <c r="B58" i="13" s="1"/>
  <c r="D57" i="13"/>
  <c r="B57" i="13" s="1"/>
  <c r="D56" i="13"/>
  <c r="B56" i="13" s="1"/>
  <c r="D55" i="13"/>
  <c r="B55" i="13" s="1"/>
  <c r="D54" i="13"/>
  <c r="B54" i="13" s="1"/>
  <c r="D53" i="13"/>
  <c r="B53" i="13" s="1"/>
  <c r="D52" i="13"/>
  <c r="B52" i="13" s="1"/>
  <c r="D51" i="13"/>
  <c r="B51" i="13" s="1"/>
  <c r="D50" i="13"/>
  <c r="B50" i="13" s="1"/>
  <c r="D49" i="13"/>
  <c r="B49" i="13" s="1"/>
  <c r="D48" i="13"/>
  <c r="B48" i="13" s="1"/>
  <c r="D47" i="13"/>
  <c r="B47" i="13" s="1"/>
  <c r="D46" i="13"/>
  <c r="B46" i="13" s="1"/>
  <c r="D45" i="13"/>
  <c r="B45" i="13" s="1"/>
  <c r="D44" i="13"/>
  <c r="B44" i="13" s="1"/>
  <c r="D43" i="13"/>
  <c r="B43" i="13" s="1"/>
  <c r="D42" i="13"/>
  <c r="B42" i="13" s="1"/>
  <c r="D41" i="13"/>
  <c r="B41" i="13" s="1"/>
  <c r="D40" i="13"/>
  <c r="B40" i="13" s="1"/>
  <c r="D39" i="13"/>
  <c r="B39" i="13" s="1"/>
  <c r="D38" i="13"/>
  <c r="B38" i="13" s="1"/>
  <c r="D37" i="13"/>
  <c r="B37" i="13" s="1"/>
  <c r="D36" i="13"/>
  <c r="B36" i="13" s="1"/>
  <c r="D35" i="13"/>
  <c r="B35" i="13" s="1"/>
  <c r="D34" i="13"/>
  <c r="B34" i="13" s="1"/>
  <c r="D33" i="13"/>
  <c r="B33" i="13" s="1"/>
  <c r="D32" i="13"/>
  <c r="B32" i="13" s="1"/>
  <c r="D31" i="13"/>
  <c r="B31" i="13" s="1"/>
  <c r="D30" i="13"/>
  <c r="B30" i="13" s="1"/>
  <c r="D29" i="13"/>
  <c r="B29" i="13" s="1"/>
  <c r="D28" i="13"/>
  <c r="B28" i="13" s="1"/>
  <c r="D27" i="13"/>
  <c r="B27" i="13" s="1"/>
  <c r="D26" i="13"/>
  <c r="B26" i="13" s="1"/>
  <c r="D25" i="13"/>
  <c r="B25" i="13" s="1"/>
  <c r="D24" i="13"/>
  <c r="B24" i="13" s="1"/>
  <c r="D23" i="13"/>
  <c r="B23" i="13" s="1"/>
  <c r="D22" i="13"/>
  <c r="B22" i="13" s="1"/>
  <c r="D21" i="13"/>
  <c r="B21" i="13" s="1"/>
  <c r="D20" i="13"/>
  <c r="B20" i="13" s="1"/>
  <c r="D19" i="13"/>
  <c r="B19" i="13" s="1"/>
  <c r="D18" i="13"/>
  <c r="B18" i="13" s="1"/>
  <c r="D17" i="13"/>
  <c r="B17" i="13" s="1"/>
  <c r="D16" i="13"/>
  <c r="B16" i="13" s="1"/>
  <c r="D15" i="13"/>
  <c r="B15" i="13" s="1"/>
  <c r="D14" i="13"/>
  <c r="B14" i="13" s="1"/>
  <c r="D13" i="13"/>
  <c r="B13" i="13" s="1"/>
  <c r="D12" i="13"/>
  <c r="B12" i="13" s="1"/>
  <c r="D11" i="13"/>
  <c r="B11" i="13" s="1"/>
  <c r="D10" i="13"/>
  <c r="B10" i="13" s="1"/>
  <c r="D9" i="13"/>
  <c r="B9" i="13" s="1"/>
  <c r="D8" i="13"/>
  <c r="B8" i="13" s="1"/>
  <c r="D7" i="13"/>
  <c r="B7" i="13" s="1"/>
  <c r="D6" i="13"/>
  <c r="B6" i="13" s="1"/>
  <c r="D5" i="13"/>
  <c r="B5" i="13" s="1"/>
  <c r="D4" i="13"/>
  <c r="B4" i="13" s="1"/>
  <c r="D3" i="13"/>
  <c r="B3" i="13" s="1"/>
  <c r="D2" i="13"/>
  <c r="B2" i="13" s="1"/>
  <c r="K6" i="13" l="1"/>
  <c r="J7" i="13"/>
  <c r="J10" i="13"/>
  <c r="J12" i="13"/>
  <c r="J91" i="13"/>
  <c r="J107" i="13"/>
  <c r="J123" i="13"/>
  <c r="J139" i="13"/>
  <c r="J155" i="13"/>
  <c r="J170" i="13"/>
  <c r="K183" i="13"/>
  <c r="M184" i="13"/>
  <c r="K216" i="13"/>
  <c r="J218" i="13"/>
  <c r="K220" i="13"/>
  <c r="M234" i="13"/>
  <c r="J13" i="13"/>
  <c r="K18" i="13"/>
  <c r="J19" i="13"/>
  <c r="J22" i="13"/>
  <c r="J24" i="13"/>
  <c r="K25" i="13"/>
  <c r="M26" i="13"/>
  <c r="K28" i="13"/>
  <c r="J29" i="13"/>
  <c r="K31" i="13"/>
  <c r="J34" i="13"/>
  <c r="M38" i="13"/>
  <c r="K48" i="13"/>
  <c r="J50" i="13"/>
  <c r="K51" i="13"/>
  <c r="M54" i="13"/>
  <c r="K64" i="13"/>
  <c r="J66" i="13"/>
  <c r="K67" i="13"/>
  <c r="M70" i="13"/>
  <c r="J80" i="13"/>
  <c r="M86" i="13"/>
  <c r="J96" i="13"/>
  <c r="M102" i="13"/>
  <c r="J112" i="13"/>
  <c r="M118" i="13"/>
  <c r="J128" i="13"/>
  <c r="M134" i="13"/>
  <c r="J144" i="13"/>
  <c r="M150" i="13"/>
  <c r="J160" i="13"/>
  <c r="M171" i="13"/>
  <c r="K172" i="13"/>
  <c r="M187" i="13"/>
  <c r="M202" i="13"/>
  <c r="K203" i="13"/>
  <c r="J204" i="13"/>
  <c r="J232" i="13"/>
  <c r="J83" i="13"/>
  <c r="J99" i="13"/>
  <c r="J115" i="13"/>
  <c r="J131" i="13"/>
  <c r="J147" i="13"/>
  <c r="J163" i="13"/>
  <c r="K175" i="13"/>
  <c r="M176" i="13"/>
  <c r="K191" i="13"/>
  <c r="M192" i="13"/>
  <c r="K223" i="13"/>
  <c r="M225" i="13"/>
  <c r="M230" i="13"/>
  <c r="K236" i="13"/>
  <c r="J42" i="13"/>
  <c r="K43" i="13"/>
  <c r="M46" i="13"/>
  <c r="K56" i="13"/>
  <c r="J58" i="13"/>
  <c r="K59" i="13"/>
  <c r="M62" i="13"/>
  <c r="K72" i="13"/>
  <c r="J74" i="13"/>
  <c r="M78" i="13"/>
  <c r="J88" i="13"/>
  <c r="M94" i="13"/>
  <c r="J104" i="13"/>
  <c r="M110" i="13"/>
  <c r="J120" i="13"/>
  <c r="M126" i="13"/>
  <c r="J136" i="13"/>
  <c r="M142" i="13"/>
  <c r="J152" i="13"/>
  <c r="M158" i="13"/>
  <c r="J168" i="13"/>
  <c r="M179" i="13"/>
  <c r="K180" i="13"/>
  <c r="M195" i="13"/>
  <c r="J198" i="13"/>
  <c r="M209" i="13"/>
  <c r="M213" i="13"/>
  <c r="M214" i="13"/>
  <c r="J226" i="13"/>
  <c r="K227" i="13"/>
  <c r="J231" i="13"/>
  <c r="K88" i="13"/>
  <c r="K112" i="13"/>
  <c r="K136" i="13"/>
  <c r="K144" i="13"/>
  <c r="K152" i="13"/>
  <c r="M218" i="13"/>
  <c r="J3" i="13"/>
  <c r="K9" i="13"/>
  <c r="K12" i="13"/>
  <c r="L12" i="13" s="1"/>
  <c r="K14" i="13"/>
  <c r="J18" i="13"/>
  <c r="K21" i="13"/>
  <c r="J25" i="13"/>
  <c r="K30" i="13"/>
  <c r="J40" i="13"/>
  <c r="J75" i="13"/>
  <c r="K79" i="13"/>
  <c r="M83" i="13"/>
  <c r="M88" i="13"/>
  <c r="M91" i="13"/>
  <c r="K95" i="13"/>
  <c r="M99" i="13"/>
  <c r="K103" i="13"/>
  <c r="M107" i="13"/>
  <c r="M112" i="13"/>
  <c r="M115" i="13"/>
  <c r="M120" i="13"/>
  <c r="K124" i="13"/>
  <c r="K127" i="13"/>
  <c r="K132" i="13"/>
  <c r="M136" i="13"/>
  <c r="K140" i="13"/>
  <c r="K143" i="13"/>
  <c r="K148" i="13"/>
  <c r="K151" i="13"/>
  <c r="K156" i="13"/>
  <c r="K159" i="13"/>
  <c r="K164" i="13"/>
  <c r="K167" i="13"/>
  <c r="J175" i="13"/>
  <c r="J182" i="13"/>
  <c r="M182" i="13"/>
  <c r="J190" i="13"/>
  <c r="J191" i="13"/>
  <c r="L191" i="13" s="1"/>
  <c r="M197" i="13"/>
  <c r="M201" i="13"/>
  <c r="J210" i="13"/>
  <c r="M222" i="13"/>
  <c r="K224" i="13"/>
  <c r="K235" i="13"/>
  <c r="J2" i="13"/>
  <c r="J4" i="13"/>
  <c r="K5" i="13"/>
  <c r="M6" i="13"/>
  <c r="K8" i="13"/>
  <c r="J9" i="13"/>
  <c r="L9" i="13" s="1"/>
  <c r="J14" i="13"/>
  <c r="J16" i="13"/>
  <c r="K17" i="13"/>
  <c r="M18" i="13"/>
  <c r="K20" i="13"/>
  <c r="J21" i="13"/>
  <c r="K26" i="13"/>
  <c r="J27" i="13"/>
  <c r="J30" i="13"/>
  <c r="K39" i="13"/>
  <c r="M40" i="13"/>
  <c r="M43" i="13"/>
  <c r="K44" i="13"/>
  <c r="K47" i="13"/>
  <c r="M48" i="13"/>
  <c r="M51" i="13"/>
  <c r="K52" i="13"/>
  <c r="K55" i="13"/>
  <c r="M56" i="13"/>
  <c r="M59" i="13"/>
  <c r="K63" i="13"/>
  <c r="M64" i="13"/>
  <c r="M67" i="13"/>
  <c r="K71" i="13"/>
  <c r="M72" i="13"/>
  <c r="M75" i="13"/>
  <c r="J78" i="13"/>
  <c r="J79" i="13"/>
  <c r="M85" i="13"/>
  <c r="J86" i="13"/>
  <c r="J87" i="13"/>
  <c r="J94" i="13"/>
  <c r="J95" i="13"/>
  <c r="M101" i="13"/>
  <c r="J102" i="13"/>
  <c r="J103" i="13"/>
  <c r="J110" i="13"/>
  <c r="J111" i="13"/>
  <c r="J118" i="13"/>
  <c r="J119" i="13"/>
  <c r="J126" i="13"/>
  <c r="J127" i="13"/>
  <c r="J134" i="13"/>
  <c r="J135" i="13"/>
  <c r="J142" i="13"/>
  <c r="J143" i="13"/>
  <c r="J150" i="13"/>
  <c r="J151" i="13"/>
  <c r="M157" i="13"/>
  <c r="J158" i="13"/>
  <c r="J159" i="13"/>
  <c r="J166" i="13"/>
  <c r="M166" i="13"/>
  <c r="J167" i="13"/>
  <c r="K171" i="13"/>
  <c r="J178" i="13"/>
  <c r="K179" i="13"/>
  <c r="J186" i="13"/>
  <c r="K187" i="13"/>
  <c r="J194" i="13"/>
  <c r="K195" i="13"/>
  <c r="M206" i="13"/>
  <c r="K208" i="13"/>
  <c r="J216" i="13"/>
  <c r="M227" i="13"/>
  <c r="J230" i="13"/>
  <c r="K232" i="13"/>
  <c r="M233" i="13"/>
  <c r="J234" i="13"/>
  <c r="K239" i="13"/>
  <c r="K80" i="13"/>
  <c r="K96" i="13"/>
  <c r="K104" i="13"/>
  <c r="K120" i="13"/>
  <c r="K128" i="13"/>
  <c r="K160" i="13"/>
  <c r="K168" i="13"/>
  <c r="M198" i="13"/>
  <c r="K2" i="13"/>
  <c r="J6" i="13"/>
  <c r="J8" i="13"/>
  <c r="M10" i="13"/>
  <c r="J15" i="13"/>
  <c r="J20" i="13"/>
  <c r="M22" i="13"/>
  <c r="K24" i="13"/>
  <c r="J35" i="13"/>
  <c r="K40" i="13"/>
  <c r="J43" i="13"/>
  <c r="J48" i="13"/>
  <c r="J51" i="13"/>
  <c r="J56" i="13"/>
  <c r="J59" i="13"/>
  <c r="J64" i="13"/>
  <c r="J67" i="13"/>
  <c r="J72" i="13"/>
  <c r="K75" i="13"/>
  <c r="M80" i="13"/>
  <c r="K84" i="13"/>
  <c r="K87" i="13"/>
  <c r="M96" i="13"/>
  <c r="K100" i="13"/>
  <c r="M104" i="13"/>
  <c r="K108" i="13"/>
  <c r="K111" i="13"/>
  <c r="K119" i="13"/>
  <c r="M123" i="13"/>
  <c r="M128" i="13"/>
  <c r="M131" i="13"/>
  <c r="K135" i="13"/>
  <c r="M139" i="13"/>
  <c r="M144" i="13"/>
  <c r="M147" i="13"/>
  <c r="M152" i="13"/>
  <c r="M155" i="13"/>
  <c r="M160" i="13"/>
  <c r="M163" i="13"/>
  <c r="M168" i="13"/>
  <c r="J174" i="13"/>
  <c r="M174" i="13"/>
  <c r="J183" i="13"/>
  <c r="M189" i="13"/>
  <c r="M190" i="13"/>
  <c r="K200" i="13"/>
  <c r="J202" i="13"/>
  <c r="K207" i="13"/>
  <c r="K211" i="13"/>
  <c r="J236" i="13"/>
  <c r="M2" i="13"/>
  <c r="K4" i="13"/>
  <c r="J5" i="13"/>
  <c r="K10" i="13"/>
  <c r="J11" i="13"/>
  <c r="K13" i="13"/>
  <c r="M14" i="13"/>
  <c r="K16" i="13"/>
  <c r="J17" i="13"/>
  <c r="K22" i="13"/>
  <c r="J23" i="13"/>
  <c r="J26" i="13"/>
  <c r="J28" i="13"/>
  <c r="L28" i="13" s="1"/>
  <c r="K29" i="13"/>
  <c r="M30" i="13"/>
  <c r="K32" i="13"/>
  <c r="J33" i="13"/>
  <c r="J38" i="13"/>
  <c r="J39" i="13"/>
  <c r="J46" i="13"/>
  <c r="J47" i="13"/>
  <c r="J54" i="13"/>
  <c r="J55" i="13"/>
  <c r="J62" i="13"/>
  <c r="J63" i="13"/>
  <c r="L63" i="13" s="1"/>
  <c r="J70" i="13"/>
  <c r="J71" i="13"/>
  <c r="J82" i="13"/>
  <c r="K83" i="13"/>
  <c r="J90" i="13"/>
  <c r="K91" i="13"/>
  <c r="J98" i="13"/>
  <c r="K99" i="13"/>
  <c r="L99" i="13" s="1"/>
  <c r="J106" i="13"/>
  <c r="K107" i="13"/>
  <c r="J114" i="13"/>
  <c r="K115" i="13"/>
  <c r="J122" i="13"/>
  <c r="K123" i="13"/>
  <c r="J130" i="13"/>
  <c r="K131" i="13"/>
  <c r="J138" i="13"/>
  <c r="K139" i="13"/>
  <c r="J146" i="13"/>
  <c r="K147" i="13"/>
  <c r="J154" i="13"/>
  <c r="K155" i="13"/>
  <c r="J162" i="13"/>
  <c r="K163" i="13"/>
  <c r="L163" i="13" s="1"/>
  <c r="J171" i="13"/>
  <c r="J176" i="13"/>
  <c r="K176" i="13"/>
  <c r="J179" i="13"/>
  <c r="J184" i="13"/>
  <c r="K184" i="13"/>
  <c r="J187" i="13"/>
  <c r="J192" i="13"/>
  <c r="K192" i="13"/>
  <c r="J200" i="13"/>
  <c r="K204" i="13"/>
  <c r="M211" i="13"/>
  <c r="J214" i="13"/>
  <c r="K219" i="13"/>
  <c r="J220" i="13"/>
  <c r="M229" i="13"/>
  <c r="M238" i="13"/>
  <c r="J239" i="13"/>
  <c r="K240" i="13"/>
  <c r="K217" i="13"/>
  <c r="J217" i="13"/>
  <c r="K49" i="13"/>
  <c r="J49" i="13"/>
  <c r="K57" i="13"/>
  <c r="J57" i="13"/>
  <c r="K58" i="13"/>
  <c r="K65" i="13"/>
  <c r="J65" i="13"/>
  <c r="K66" i="13"/>
  <c r="K89" i="13"/>
  <c r="J89" i="13"/>
  <c r="K90" i="13"/>
  <c r="K154" i="13"/>
  <c r="K170" i="13"/>
  <c r="K177" i="13"/>
  <c r="J177" i="13"/>
  <c r="K178" i="13"/>
  <c r="K198" i="13"/>
  <c r="K209" i="13"/>
  <c r="J209" i="13"/>
  <c r="K214" i="13"/>
  <c r="K225" i="13"/>
  <c r="J225" i="13"/>
  <c r="K230" i="13"/>
  <c r="M3" i="13"/>
  <c r="M15" i="13"/>
  <c r="M19" i="13"/>
  <c r="M27" i="13"/>
  <c r="M34" i="13"/>
  <c r="M4" i="13"/>
  <c r="M8" i="13"/>
  <c r="M16" i="13"/>
  <c r="M28" i="13"/>
  <c r="M31" i="13"/>
  <c r="J32" i="13"/>
  <c r="M37" i="13"/>
  <c r="M45" i="13"/>
  <c r="M53" i="13"/>
  <c r="M69" i="13"/>
  <c r="M77" i="13"/>
  <c r="M93" i="13"/>
  <c r="M117" i="13"/>
  <c r="M125" i="13"/>
  <c r="M149" i="13"/>
  <c r="M165" i="13"/>
  <c r="J240" i="13"/>
  <c r="M5" i="13"/>
  <c r="K7" i="13"/>
  <c r="K15" i="13"/>
  <c r="M21" i="13"/>
  <c r="K23" i="13"/>
  <c r="J36" i="13"/>
  <c r="J44" i="13"/>
  <c r="M47" i="13"/>
  <c r="M55" i="13"/>
  <c r="K60" i="13"/>
  <c r="M63" i="13"/>
  <c r="K68" i="13"/>
  <c r="M71" i="13"/>
  <c r="J76" i="13"/>
  <c r="K76" i="13"/>
  <c r="M79" i="13"/>
  <c r="M87" i="13"/>
  <c r="J92" i="13"/>
  <c r="K92" i="13"/>
  <c r="M95" i="13"/>
  <c r="M103" i="13"/>
  <c r="M111" i="13"/>
  <c r="J116" i="13"/>
  <c r="K116" i="13"/>
  <c r="M119" i="13"/>
  <c r="J132" i="13"/>
  <c r="M135" i="13"/>
  <c r="J140" i="13"/>
  <c r="J148" i="13"/>
  <c r="M159" i="13"/>
  <c r="J164" i="13"/>
  <c r="J172" i="13"/>
  <c r="M175" i="13"/>
  <c r="J188" i="13"/>
  <c r="K188" i="13"/>
  <c r="M191" i="13"/>
  <c r="K196" i="13"/>
  <c r="M203" i="13"/>
  <c r="J207" i="13"/>
  <c r="J208" i="13"/>
  <c r="L208" i="13" s="1"/>
  <c r="K212" i="13"/>
  <c r="M217" i="13"/>
  <c r="M219" i="13"/>
  <c r="J223" i="13"/>
  <c r="J224" i="13"/>
  <c r="K228" i="13"/>
  <c r="M235" i="13"/>
  <c r="M240" i="13"/>
  <c r="K201" i="13"/>
  <c r="J201" i="13"/>
  <c r="K206" i="13"/>
  <c r="K222" i="13"/>
  <c r="K233" i="13"/>
  <c r="J233" i="13"/>
  <c r="K238" i="13"/>
  <c r="K41" i="13"/>
  <c r="J41" i="13"/>
  <c r="K42" i="13"/>
  <c r="K50" i="13"/>
  <c r="K73" i="13"/>
  <c r="J73" i="13"/>
  <c r="K74" i="13"/>
  <c r="K81" i="13"/>
  <c r="J81" i="13"/>
  <c r="K82" i="13"/>
  <c r="K97" i="13"/>
  <c r="J97" i="13"/>
  <c r="K98" i="13"/>
  <c r="K105" i="13"/>
  <c r="J105" i="13"/>
  <c r="K106" i="13"/>
  <c r="K113" i="13"/>
  <c r="J113" i="13"/>
  <c r="K114" i="13"/>
  <c r="K121" i="13"/>
  <c r="J121" i="13"/>
  <c r="K122" i="13"/>
  <c r="K129" i="13"/>
  <c r="J129" i="13"/>
  <c r="K130" i="13"/>
  <c r="K137" i="13"/>
  <c r="J137" i="13"/>
  <c r="K138" i="13"/>
  <c r="K145" i="13"/>
  <c r="J145" i="13"/>
  <c r="K146" i="13"/>
  <c r="K153" i="13"/>
  <c r="J153" i="13"/>
  <c r="K161" i="13"/>
  <c r="J161" i="13"/>
  <c r="K162" i="13"/>
  <c r="K169" i="13"/>
  <c r="J169" i="13"/>
  <c r="K185" i="13"/>
  <c r="J185" i="13"/>
  <c r="K186" i="13"/>
  <c r="K193" i="13"/>
  <c r="J193" i="13"/>
  <c r="K194" i="13"/>
  <c r="K205" i="13"/>
  <c r="J205" i="13"/>
  <c r="K210" i="13"/>
  <c r="K221" i="13"/>
  <c r="J221" i="13"/>
  <c r="K226" i="13"/>
  <c r="K237" i="13"/>
  <c r="J237" i="13"/>
  <c r="K37" i="13"/>
  <c r="J37" i="13"/>
  <c r="K38" i="13"/>
  <c r="K45" i="13"/>
  <c r="J45" i="13"/>
  <c r="K46" i="13"/>
  <c r="K53" i="13"/>
  <c r="J53" i="13"/>
  <c r="K54" i="13"/>
  <c r="K61" i="13"/>
  <c r="J61" i="13"/>
  <c r="K62" i="13"/>
  <c r="K69" i="13"/>
  <c r="J69" i="13"/>
  <c r="K70" i="13"/>
  <c r="K77" i="13"/>
  <c r="J77" i="13"/>
  <c r="K78" i="13"/>
  <c r="K85" i="13"/>
  <c r="J85" i="13"/>
  <c r="K86" i="13"/>
  <c r="K93" i="13"/>
  <c r="J93" i="13"/>
  <c r="K94" i="13"/>
  <c r="K101" i="13"/>
  <c r="J101" i="13"/>
  <c r="K102" i="13"/>
  <c r="K109" i="13"/>
  <c r="J109" i="13"/>
  <c r="K110" i="13"/>
  <c r="K117" i="13"/>
  <c r="J117" i="13"/>
  <c r="K118" i="13"/>
  <c r="L118" i="13" s="1"/>
  <c r="K125" i="13"/>
  <c r="J125" i="13"/>
  <c r="K126" i="13"/>
  <c r="K133" i="13"/>
  <c r="J133" i="13"/>
  <c r="K134" i="13"/>
  <c r="K141" i="13"/>
  <c r="J141" i="13"/>
  <c r="K142" i="13"/>
  <c r="K149" i="13"/>
  <c r="J149" i="13"/>
  <c r="K150" i="13"/>
  <c r="L150" i="13" s="1"/>
  <c r="K157" i="13"/>
  <c r="J157" i="13"/>
  <c r="K158" i="13"/>
  <c r="K165" i="13"/>
  <c r="J165" i="13"/>
  <c r="K166" i="13"/>
  <c r="K173" i="13"/>
  <c r="J173" i="13"/>
  <c r="K174" i="13"/>
  <c r="K181" i="13"/>
  <c r="J181" i="13"/>
  <c r="K182" i="13"/>
  <c r="K189" i="13"/>
  <c r="J189" i="13"/>
  <c r="K190" i="13"/>
  <c r="K197" i="13"/>
  <c r="J197" i="13"/>
  <c r="K202" i="13"/>
  <c r="K213" i="13"/>
  <c r="J213" i="13"/>
  <c r="K218" i="13"/>
  <c r="K229" i="13"/>
  <c r="J229" i="13"/>
  <c r="K234" i="13"/>
  <c r="M7" i="13"/>
  <c r="M11" i="13"/>
  <c r="M23" i="13"/>
  <c r="J199" i="13"/>
  <c r="J215" i="13"/>
  <c r="M12" i="13"/>
  <c r="M20" i="13"/>
  <c r="M24" i="13"/>
  <c r="M33" i="13"/>
  <c r="M61" i="13"/>
  <c r="M109" i="13"/>
  <c r="M133" i="13"/>
  <c r="M141" i="13"/>
  <c r="M173" i="13"/>
  <c r="M181" i="13"/>
  <c r="M199" i="13"/>
  <c r="J203" i="13"/>
  <c r="L203" i="13" s="1"/>
  <c r="M215" i="13"/>
  <c r="J219" i="13"/>
  <c r="M231" i="13"/>
  <c r="J235" i="13"/>
  <c r="K3" i="13"/>
  <c r="M9" i="13"/>
  <c r="K11" i="13"/>
  <c r="M13" i="13"/>
  <c r="M17" i="13"/>
  <c r="K19" i="13"/>
  <c r="M25" i="13"/>
  <c r="K27" i="13"/>
  <c r="M29" i="13"/>
  <c r="M32" i="13"/>
  <c r="M35" i="13"/>
  <c r="K36" i="13"/>
  <c r="M39" i="13"/>
  <c r="J52" i="13"/>
  <c r="J60" i="13"/>
  <c r="J68" i="13"/>
  <c r="J84" i="13"/>
  <c r="J100" i="13"/>
  <c r="J108" i="13"/>
  <c r="J124" i="13"/>
  <c r="M127" i="13"/>
  <c r="M143" i="13"/>
  <c r="M151" i="13"/>
  <c r="J156" i="13"/>
  <c r="M167" i="13"/>
  <c r="J180" i="13"/>
  <c r="M183" i="13"/>
  <c r="J31" i="13"/>
  <c r="K33" i="13"/>
  <c r="K34" i="13"/>
  <c r="K35" i="13"/>
  <c r="M36" i="13"/>
  <c r="M41" i="13"/>
  <c r="M42" i="13"/>
  <c r="M44" i="13"/>
  <c r="M49" i="13"/>
  <c r="M50" i="13"/>
  <c r="M52" i="13"/>
  <c r="M57" i="13"/>
  <c r="M58" i="13"/>
  <c r="M60" i="13"/>
  <c r="M65" i="13"/>
  <c r="M66" i="13"/>
  <c r="M68" i="13"/>
  <c r="M73" i="13"/>
  <c r="M74" i="13"/>
  <c r="M76" i="13"/>
  <c r="M81" i="13"/>
  <c r="M82" i="13"/>
  <c r="M84" i="13"/>
  <c r="M89" i="13"/>
  <c r="M90" i="13"/>
  <c r="M92" i="13"/>
  <c r="M97" i="13"/>
  <c r="M98" i="13"/>
  <c r="M100" i="13"/>
  <c r="M105" i="13"/>
  <c r="M106" i="13"/>
  <c r="M108" i="13"/>
  <c r="M113" i="13"/>
  <c r="M114" i="13"/>
  <c r="M116" i="13"/>
  <c r="M121" i="13"/>
  <c r="M122" i="13"/>
  <c r="M124" i="13"/>
  <c r="M129" i="13"/>
  <c r="M130" i="13"/>
  <c r="M132" i="13"/>
  <c r="M137" i="13"/>
  <c r="M138" i="13"/>
  <c r="M140" i="13"/>
  <c r="M145" i="13"/>
  <c r="M146" i="13"/>
  <c r="M148" i="13"/>
  <c r="M153" i="13"/>
  <c r="M154" i="13"/>
  <c r="M156" i="13"/>
  <c r="M161" i="13"/>
  <c r="M162" i="13"/>
  <c r="M164" i="13"/>
  <c r="M169" i="13"/>
  <c r="M170" i="13"/>
  <c r="M172" i="13"/>
  <c r="M177" i="13"/>
  <c r="M178" i="13"/>
  <c r="M180" i="13"/>
  <c r="M185" i="13"/>
  <c r="M186" i="13"/>
  <c r="M188" i="13"/>
  <c r="M193" i="13"/>
  <c r="M194" i="13"/>
  <c r="J195" i="13"/>
  <c r="J196" i="13"/>
  <c r="K199" i="13"/>
  <c r="M205" i="13"/>
  <c r="J206" i="13"/>
  <c r="M207" i="13"/>
  <c r="M210" i="13"/>
  <c r="J211" i="13"/>
  <c r="J212" i="13"/>
  <c r="K215" i="13"/>
  <c r="M221" i="13"/>
  <c r="J222" i="13"/>
  <c r="M223" i="13"/>
  <c r="M226" i="13"/>
  <c r="J227" i="13"/>
  <c r="J228" i="13"/>
  <c r="K231" i="13"/>
  <c r="M237" i="13"/>
  <c r="J238" i="13"/>
  <c r="M239" i="13"/>
  <c r="M196" i="13"/>
  <c r="M200" i="13"/>
  <c r="M204" i="13"/>
  <c r="M208" i="13"/>
  <c r="M212" i="13"/>
  <c r="M216" i="13"/>
  <c r="M220" i="13"/>
  <c r="M224" i="13"/>
  <c r="M228" i="13"/>
  <c r="M232" i="13"/>
  <c r="M236" i="13"/>
  <c r="L18" i="13" l="1"/>
  <c r="L140" i="13"/>
  <c r="L71" i="13"/>
  <c r="L22" i="13"/>
  <c r="L143" i="13"/>
  <c r="L127" i="13"/>
  <c r="L182" i="13"/>
  <c r="L139" i="13"/>
  <c r="L5" i="13"/>
  <c r="L159" i="13"/>
  <c r="L224" i="13"/>
  <c r="L236" i="13"/>
  <c r="L72" i="13"/>
  <c r="L56" i="13"/>
  <c r="L20" i="13"/>
  <c r="L79" i="13"/>
  <c r="L15" i="13"/>
  <c r="L194" i="13"/>
  <c r="L50" i="13"/>
  <c r="L178" i="13"/>
  <c r="L135" i="13"/>
  <c r="L119" i="13"/>
  <c r="L167" i="13"/>
  <c r="L27" i="13"/>
  <c r="L166" i="13"/>
  <c r="L25" i="13"/>
  <c r="L168" i="13"/>
  <c r="L104" i="13"/>
  <c r="L30" i="13"/>
  <c r="L151" i="13"/>
  <c r="L103" i="13"/>
  <c r="L232" i="13"/>
  <c r="L107" i="13"/>
  <c r="L147" i="13"/>
  <c r="L148" i="13"/>
  <c r="L24" i="13"/>
  <c r="L227" i="13"/>
  <c r="L35" i="13"/>
  <c r="L220" i="13"/>
  <c r="L187" i="13"/>
  <c r="L100" i="13"/>
  <c r="L235" i="13"/>
  <c r="L112" i="13"/>
  <c r="L52" i="13"/>
  <c r="L126" i="13"/>
  <c r="L223" i="13"/>
  <c r="L172" i="13"/>
  <c r="L29" i="13"/>
  <c r="L13" i="13"/>
  <c r="L64" i="13"/>
  <c r="L48" i="13"/>
  <c r="L186" i="13"/>
  <c r="L111" i="13"/>
  <c r="L184" i="13"/>
  <c r="L80" i="13"/>
  <c r="L183" i="13"/>
  <c r="L33" i="13"/>
  <c r="L202" i="13"/>
  <c r="L74" i="13"/>
  <c r="L42" i="13"/>
  <c r="L54" i="13"/>
  <c r="L7" i="13"/>
  <c r="L231" i="13"/>
  <c r="L196" i="13"/>
  <c r="L84" i="13"/>
  <c r="L19" i="13"/>
  <c r="L181" i="13"/>
  <c r="L134" i="13"/>
  <c r="L102" i="13"/>
  <c r="L70" i="13"/>
  <c r="L38" i="13"/>
  <c r="L210" i="13"/>
  <c r="L146" i="13"/>
  <c r="L240" i="13"/>
  <c r="L239" i="13"/>
  <c r="L123" i="13"/>
  <c r="L59" i="13"/>
  <c r="L43" i="13"/>
  <c r="L8" i="13"/>
  <c r="L95" i="13"/>
  <c r="L21" i="13"/>
  <c r="L14" i="13"/>
  <c r="L216" i="13"/>
  <c r="L155" i="13"/>
  <c r="L91" i="13"/>
  <c r="L6" i="13"/>
  <c r="L165" i="13"/>
  <c r="L78" i="13"/>
  <c r="L145" i="13"/>
  <c r="L113" i="13"/>
  <c r="L73" i="13"/>
  <c r="L171" i="13"/>
  <c r="L26" i="13"/>
  <c r="L10" i="13"/>
  <c r="L87" i="13"/>
  <c r="L138" i="13"/>
  <c r="L230" i="13"/>
  <c r="L47" i="13"/>
  <c r="L17" i="13"/>
  <c r="L234" i="13"/>
  <c r="L98" i="13"/>
  <c r="L188" i="13"/>
  <c r="L132" i="13"/>
  <c r="L66" i="13"/>
  <c r="L204" i="13"/>
  <c r="L176" i="13"/>
  <c r="L4" i="13"/>
  <c r="L175" i="13"/>
  <c r="L144" i="13"/>
  <c r="L120" i="13"/>
  <c r="L160" i="13"/>
  <c r="L128" i="13"/>
  <c r="L96" i="13"/>
  <c r="L195" i="13"/>
  <c r="L31" i="13"/>
  <c r="L68" i="13"/>
  <c r="L219" i="13"/>
  <c r="L218" i="13"/>
  <c r="L142" i="13"/>
  <c r="L110" i="13"/>
  <c r="L226" i="13"/>
  <c r="L82" i="13"/>
  <c r="L233" i="13"/>
  <c r="L207" i="13"/>
  <c r="L164" i="13"/>
  <c r="L44" i="13"/>
  <c r="L198" i="13"/>
  <c r="L170" i="13"/>
  <c r="L58" i="13"/>
  <c r="L131" i="13"/>
  <c r="L115" i="13"/>
  <c r="L106" i="13"/>
  <c r="L55" i="13"/>
  <c r="L39" i="13"/>
  <c r="L23" i="13"/>
  <c r="L200" i="13"/>
  <c r="L108" i="13"/>
  <c r="L149" i="13"/>
  <c r="L162" i="13"/>
  <c r="L129" i="13"/>
  <c r="L97" i="13"/>
  <c r="L32" i="13"/>
  <c r="L225" i="13"/>
  <c r="L214" i="13"/>
  <c r="L192" i="13"/>
  <c r="L199" i="13"/>
  <c r="L34" i="13"/>
  <c r="L180" i="13"/>
  <c r="L215" i="13"/>
  <c r="L157" i="13"/>
  <c r="L93" i="13"/>
  <c r="L61" i="13"/>
  <c r="L238" i="13"/>
  <c r="L228" i="13"/>
  <c r="L212" i="13"/>
  <c r="L206" i="13"/>
  <c r="L156" i="13"/>
  <c r="L124" i="13"/>
  <c r="L213" i="13"/>
  <c r="L197" i="13"/>
  <c r="L173" i="13"/>
  <c r="L141" i="13"/>
  <c r="L109" i="13"/>
  <c r="L101" i="13"/>
  <c r="L86" i="13"/>
  <c r="L77" i="13"/>
  <c r="L69" i="13"/>
  <c r="L45" i="13"/>
  <c r="L37" i="13"/>
  <c r="L153" i="13"/>
  <c r="L130" i="13"/>
  <c r="L121" i="13"/>
  <c r="L81" i="13"/>
  <c r="L209" i="13"/>
  <c r="L90" i="13"/>
  <c r="L217" i="13"/>
  <c r="L122" i="13"/>
  <c r="L83" i="13"/>
  <c r="L67" i="13"/>
  <c r="L51" i="13"/>
  <c r="L179" i="13"/>
  <c r="L16" i="13"/>
  <c r="L2" i="13"/>
  <c r="L40" i="13"/>
  <c r="L3" i="13"/>
  <c r="L136" i="13"/>
  <c r="L137" i="13"/>
  <c r="L114" i="13"/>
  <c r="L105" i="13"/>
  <c r="L201" i="13"/>
  <c r="L154" i="13"/>
  <c r="L75" i="13"/>
  <c r="L152" i="13"/>
  <c r="L88" i="13"/>
  <c r="L222" i="13"/>
  <c r="L211" i="13"/>
  <c r="L11" i="13"/>
  <c r="L189" i="13"/>
  <c r="L174" i="13"/>
  <c r="L133" i="13"/>
  <c r="L125" i="13"/>
  <c r="L46" i="13"/>
  <c r="L116" i="13"/>
  <c r="L49" i="13"/>
  <c r="L229" i="13"/>
  <c r="L190" i="13"/>
  <c r="L158" i="13"/>
  <c r="L117" i="13"/>
  <c r="L94" i="13"/>
  <c r="L85" i="13"/>
  <c r="L62" i="13"/>
  <c r="L53" i="13"/>
  <c r="L237" i="13"/>
  <c r="L221" i="13"/>
  <c r="L205" i="13"/>
  <c r="L193" i="13"/>
  <c r="L185" i="13"/>
  <c r="L92" i="13"/>
  <c r="L76" i="13"/>
  <c r="L60" i="13"/>
  <c r="L36" i="13"/>
  <c r="L169" i="13"/>
  <c r="L161" i="13"/>
  <c r="L41" i="13"/>
  <c r="L177" i="13"/>
  <c r="L89" i="13"/>
  <c r="L65" i="13"/>
  <c r="L57" i="13"/>
  <c r="D193" i="18" l="1"/>
  <c r="B193" i="18" s="1"/>
  <c r="D194" i="18"/>
  <c r="B194" i="18" s="1"/>
  <c r="D195" i="18"/>
  <c r="B195" i="18" s="1"/>
  <c r="D196" i="18"/>
  <c r="B196" i="18" s="1"/>
  <c r="D197" i="18"/>
  <c r="B197" i="18" s="1"/>
  <c r="D198" i="18"/>
  <c r="B198" i="18" s="1"/>
  <c r="D199" i="18"/>
  <c r="B199" i="18" s="1"/>
  <c r="D200" i="18"/>
  <c r="B200" i="18" s="1"/>
  <c r="D201" i="18"/>
  <c r="B201" i="18" s="1"/>
  <c r="D202" i="18"/>
  <c r="B202" i="18" s="1"/>
  <c r="D203" i="18"/>
  <c r="B203" i="18" s="1"/>
  <c r="D204" i="18"/>
  <c r="B204" i="18" s="1"/>
  <c r="D205" i="18"/>
  <c r="B205" i="18" s="1"/>
  <c r="D206" i="18"/>
  <c r="B206" i="18" s="1"/>
  <c r="D207" i="18"/>
  <c r="B207" i="18" s="1"/>
  <c r="D208" i="18"/>
  <c r="B208" i="18" s="1"/>
  <c r="D209" i="18"/>
  <c r="B209" i="18" s="1"/>
  <c r="D210" i="18"/>
  <c r="B210" i="18" s="1"/>
  <c r="D211" i="18"/>
  <c r="B211" i="18" s="1"/>
  <c r="D212" i="18"/>
  <c r="B212" i="18" s="1"/>
  <c r="D213" i="18"/>
  <c r="B213" i="18" s="1"/>
  <c r="D214" i="18"/>
  <c r="B214" i="18" s="1"/>
  <c r="D215" i="18"/>
  <c r="B215" i="18" s="1"/>
  <c r="D216" i="18"/>
  <c r="B216" i="18" s="1"/>
  <c r="D217" i="18"/>
  <c r="B217" i="18" s="1"/>
  <c r="D218" i="18"/>
  <c r="B218" i="18" s="1"/>
  <c r="D219" i="18"/>
  <c r="B219" i="18" s="1"/>
  <c r="D220" i="18"/>
  <c r="B220" i="18" s="1"/>
  <c r="D221" i="18"/>
  <c r="B221" i="18" s="1"/>
  <c r="D222" i="18"/>
  <c r="B222" i="18" s="1"/>
  <c r="D223" i="18"/>
  <c r="B223" i="18" s="1"/>
  <c r="D224" i="18"/>
  <c r="B224" i="18" s="1"/>
  <c r="D225" i="18"/>
  <c r="B225" i="18" s="1"/>
  <c r="D226" i="18"/>
  <c r="B226" i="18" s="1"/>
  <c r="D227" i="18"/>
  <c r="B227" i="18" s="1"/>
  <c r="D228" i="18"/>
  <c r="B228" i="18" s="1"/>
  <c r="D229" i="18"/>
  <c r="B229" i="18" s="1"/>
  <c r="D230" i="18"/>
  <c r="B230" i="18" s="1"/>
  <c r="D231" i="18"/>
  <c r="B231" i="18" s="1"/>
  <c r="D232" i="18"/>
  <c r="B232" i="18" s="1"/>
  <c r="D233" i="18"/>
  <c r="B233" i="18" s="1"/>
  <c r="D234" i="18"/>
  <c r="B234" i="18" s="1"/>
  <c r="D235" i="18"/>
  <c r="B235" i="18" s="1"/>
  <c r="D236" i="18"/>
  <c r="B236" i="18" s="1"/>
  <c r="D237" i="18"/>
  <c r="B237" i="18" s="1"/>
  <c r="D238" i="18"/>
  <c r="B238" i="18" s="1"/>
  <c r="D239" i="18"/>
  <c r="B239" i="18" s="1"/>
  <c r="D240" i="18"/>
  <c r="B240" i="18" s="1"/>
  <c r="M8" i="18" l="1"/>
  <c r="M16" i="18"/>
  <c r="M20" i="18"/>
  <c r="M24" i="18"/>
  <c r="M32" i="18"/>
  <c r="M36" i="18"/>
  <c r="M40" i="18"/>
  <c r="M44" i="18"/>
  <c r="M48" i="18"/>
  <c r="M52" i="18"/>
  <c r="M56" i="18"/>
  <c r="M60" i="18"/>
  <c r="M64" i="18"/>
  <c r="M68" i="18"/>
  <c r="M72" i="18"/>
  <c r="M76" i="18"/>
  <c r="M80" i="18"/>
  <c r="M84" i="18"/>
  <c r="M88" i="18"/>
  <c r="M92" i="18"/>
  <c r="M96" i="18"/>
  <c r="M100" i="18"/>
  <c r="M104" i="18"/>
  <c r="M108" i="18"/>
  <c r="M112" i="18"/>
  <c r="M116" i="18"/>
  <c r="M120" i="18"/>
  <c r="M124" i="18"/>
  <c r="M128" i="18"/>
  <c r="M132" i="18"/>
  <c r="M136" i="18"/>
  <c r="M140" i="18"/>
  <c r="M144" i="18"/>
  <c r="M148" i="18"/>
  <c r="M152" i="18"/>
  <c r="M156" i="18"/>
  <c r="M160" i="18"/>
  <c r="M164" i="18"/>
  <c r="M168" i="18"/>
  <c r="M172" i="18"/>
  <c r="M176" i="18"/>
  <c r="M180" i="18"/>
  <c r="M184" i="18"/>
  <c r="M188" i="18"/>
  <c r="M192" i="18"/>
  <c r="M196" i="18"/>
  <c r="M200" i="18"/>
  <c r="M204" i="18"/>
  <c r="M208" i="18"/>
  <c r="M212" i="18"/>
  <c r="M216" i="18"/>
  <c r="M220" i="18"/>
  <c r="M224" i="18"/>
  <c r="M228" i="18"/>
  <c r="M232" i="18"/>
  <c r="M236" i="18"/>
  <c r="M240" i="18"/>
  <c r="M4" i="18"/>
  <c r="M12" i="18"/>
  <c r="M28" i="18"/>
  <c r="M3" i="18"/>
  <c r="M7" i="18"/>
  <c r="M11" i="18"/>
  <c r="M15" i="18"/>
  <c r="M19" i="18"/>
  <c r="M23" i="18"/>
  <c r="M27" i="18"/>
  <c r="M31" i="18"/>
  <c r="M35" i="18"/>
  <c r="M39" i="18"/>
  <c r="M43" i="18"/>
  <c r="M47" i="18"/>
  <c r="M51" i="18"/>
  <c r="M55" i="18"/>
  <c r="M59" i="18"/>
  <c r="M63" i="18"/>
  <c r="M67" i="18"/>
  <c r="M71" i="18"/>
  <c r="M75" i="18"/>
  <c r="M79" i="18"/>
  <c r="M83" i="18"/>
  <c r="M87" i="18"/>
  <c r="M91" i="18"/>
  <c r="M95" i="18"/>
  <c r="M99" i="18"/>
  <c r="M103" i="18"/>
  <c r="M107" i="18"/>
  <c r="M111" i="18"/>
  <c r="M115" i="18"/>
  <c r="M119" i="18"/>
  <c r="M123" i="18"/>
  <c r="M127" i="18"/>
  <c r="M131" i="18"/>
  <c r="M135" i="18"/>
  <c r="M139" i="18"/>
  <c r="M143" i="18"/>
  <c r="M147" i="18"/>
  <c r="M151" i="18"/>
  <c r="M155" i="18"/>
  <c r="M159" i="18"/>
  <c r="M163" i="18"/>
  <c r="M167" i="18"/>
  <c r="M171" i="18"/>
  <c r="M175" i="18"/>
  <c r="M179" i="18"/>
  <c r="M183" i="18"/>
  <c r="M187" i="18"/>
  <c r="M191" i="18"/>
  <c r="M195" i="18"/>
  <c r="M199" i="18"/>
  <c r="M203" i="18"/>
  <c r="M207" i="18"/>
  <c r="M211" i="18"/>
  <c r="M215" i="18"/>
  <c r="M219" i="18"/>
  <c r="M223" i="18"/>
  <c r="M227" i="18"/>
  <c r="M231" i="18"/>
  <c r="M235" i="18"/>
  <c r="M239" i="18"/>
  <c r="M6" i="18"/>
  <c r="M10" i="18"/>
  <c r="M14" i="18"/>
  <c r="M18" i="18"/>
  <c r="M22" i="18"/>
  <c r="M26" i="18"/>
  <c r="M30" i="18"/>
  <c r="M34" i="18"/>
  <c r="M38" i="18"/>
  <c r="M42" i="18"/>
  <c r="M46" i="18"/>
  <c r="M50" i="18"/>
  <c r="M54" i="18"/>
  <c r="M58" i="18"/>
  <c r="M62" i="18"/>
  <c r="M66" i="18"/>
  <c r="M70" i="18"/>
  <c r="M74" i="18"/>
  <c r="M78" i="18"/>
  <c r="M82" i="18"/>
  <c r="M86" i="18"/>
  <c r="M90" i="18"/>
  <c r="M94" i="18"/>
  <c r="M98" i="18"/>
  <c r="M102" i="18"/>
  <c r="M106" i="18"/>
  <c r="M110" i="18"/>
  <c r="M114" i="18"/>
  <c r="M118" i="18"/>
  <c r="M122" i="18"/>
  <c r="M126" i="18"/>
  <c r="M130" i="18"/>
  <c r="M134" i="18"/>
  <c r="M138" i="18"/>
  <c r="M142" i="18"/>
  <c r="M146" i="18"/>
  <c r="M150" i="18"/>
  <c r="M154" i="18"/>
  <c r="M158" i="18"/>
  <c r="M162" i="18"/>
  <c r="M166" i="18"/>
  <c r="M170" i="18"/>
  <c r="M174" i="18"/>
  <c r="M178" i="18"/>
  <c r="M182" i="18"/>
  <c r="M186" i="18"/>
  <c r="M190" i="18"/>
  <c r="M194" i="18"/>
  <c r="M198" i="18"/>
  <c r="M202" i="18"/>
  <c r="M206" i="18"/>
  <c r="M210" i="18"/>
  <c r="M214" i="18"/>
  <c r="M218" i="18"/>
  <c r="M222" i="18"/>
  <c r="M226" i="18"/>
  <c r="M230" i="18"/>
  <c r="M234" i="18"/>
  <c r="M238" i="18"/>
  <c r="M5" i="18"/>
  <c r="M9" i="18"/>
  <c r="M13" i="18"/>
  <c r="M17" i="18"/>
  <c r="M21" i="18"/>
  <c r="M25" i="18"/>
  <c r="M29" i="18"/>
  <c r="M33" i="18"/>
  <c r="M37" i="18"/>
  <c r="M41" i="18"/>
  <c r="M45" i="18"/>
  <c r="M49" i="18"/>
  <c r="M53" i="18"/>
  <c r="M57" i="18"/>
  <c r="M61" i="18"/>
  <c r="M65" i="18"/>
  <c r="M69" i="18"/>
  <c r="M73" i="18"/>
  <c r="M77" i="18"/>
  <c r="M81" i="18"/>
  <c r="M85" i="18"/>
  <c r="M89" i="18"/>
  <c r="M93" i="18"/>
  <c r="M97" i="18"/>
  <c r="M101" i="18"/>
  <c r="M105" i="18"/>
  <c r="M109" i="18"/>
  <c r="M113" i="18"/>
  <c r="M117" i="18"/>
  <c r="M121" i="18"/>
  <c r="M125" i="18"/>
  <c r="M129" i="18"/>
  <c r="M133" i="18"/>
  <c r="M137" i="18"/>
  <c r="M141" i="18"/>
  <c r="M145" i="18"/>
  <c r="M149" i="18"/>
  <c r="M153" i="18"/>
  <c r="M157" i="18"/>
  <c r="M161" i="18"/>
  <c r="M165" i="18"/>
  <c r="M169" i="18"/>
  <c r="M173" i="18"/>
  <c r="M177" i="18"/>
  <c r="M181" i="18"/>
  <c r="M185" i="18"/>
  <c r="M189" i="18"/>
  <c r="M193" i="18"/>
  <c r="M197" i="18"/>
  <c r="M201" i="18"/>
  <c r="M205" i="18"/>
  <c r="M209" i="18"/>
  <c r="M213" i="18"/>
  <c r="M217" i="18"/>
  <c r="M221" i="18"/>
  <c r="M225" i="18"/>
  <c r="M229" i="18"/>
  <c r="M233" i="18"/>
  <c r="M237" i="18"/>
  <c r="M2" i="18"/>
  <c r="J195" i="18"/>
  <c r="K200" i="18"/>
  <c r="J203" i="18"/>
  <c r="K208" i="18"/>
  <c r="J211" i="18"/>
  <c r="K216" i="18"/>
  <c r="J219" i="18"/>
  <c r="K224" i="18"/>
  <c r="J227" i="18"/>
  <c r="K232" i="18"/>
  <c r="J235" i="18"/>
  <c r="K240" i="18"/>
  <c r="K195" i="18"/>
  <c r="L195" i="18" s="1"/>
  <c r="J198" i="18"/>
  <c r="J200" i="18"/>
  <c r="J202" i="18"/>
  <c r="J204" i="18"/>
  <c r="J206" i="18"/>
  <c r="J208" i="18"/>
  <c r="J210" i="18"/>
  <c r="J212" i="18"/>
  <c r="J214" i="18"/>
  <c r="J216" i="18"/>
  <c r="J218" i="18"/>
  <c r="J220" i="18"/>
  <c r="J222" i="18"/>
  <c r="K223" i="18"/>
  <c r="K227" i="18"/>
  <c r="J230" i="18"/>
  <c r="J232" i="18"/>
  <c r="J234" i="18"/>
  <c r="J236" i="18"/>
  <c r="J240" i="18"/>
  <c r="K193" i="18"/>
  <c r="K194" i="18"/>
  <c r="K197" i="18"/>
  <c r="K198" i="18"/>
  <c r="K201" i="18"/>
  <c r="K202" i="18"/>
  <c r="K205" i="18"/>
  <c r="K206" i="18"/>
  <c r="K209" i="18"/>
  <c r="K210" i="18"/>
  <c r="K213" i="18"/>
  <c r="K214" i="18"/>
  <c r="K217" i="18"/>
  <c r="K218" i="18"/>
  <c r="K221" i="18"/>
  <c r="K222" i="18"/>
  <c r="K225" i="18"/>
  <c r="K226" i="18"/>
  <c r="K229" i="18"/>
  <c r="K230" i="18"/>
  <c r="K233" i="18"/>
  <c r="K234" i="18"/>
  <c r="K237" i="18"/>
  <c r="K238" i="18"/>
  <c r="J194" i="18"/>
  <c r="J196" i="18"/>
  <c r="K199" i="18"/>
  <c r="K203" i="18"/>
  <c r="K207" i="18"/>
  <c r="K211" i="18"/>
  <c r="K215" i="18"/>
  <c r="K219" i="18"/>
  <c r="J224" i="18"/>
  <c r="J226" i="18"/>
  <c r="L226" i="18" s="1"/>
  <c r="J228" i="18"/>
  <c r="K231" i="18"/>
  <c r="K235" i="18"/>
  <c r="J238" i="18"/>
  <c r="K239" i="18"/>
  <c r="J239" i="18"/>
  <c r="K236" i="18"/>
  <c r="J231" i="18"/>
  <c r="K228" i="18"/>
  <c r="J223" i="18"/>
  <c r="K220" i="18"/>
  <c r="J215" i="18"/>
  <c r="K212" i="18"/>
  <c r="J207" i="18"/>
  <c r="K204" i="18"/>
  <c r="J199" i="18"/>
  <c r="K196" i="18"/>
  <c r="J237" i="18"/>
  <c r="J233" i="18"/>
  <c r="L233" i="18" s="1"/>
  <c r="J229" i="18"/>
  <c r="J225" i="18"/>
  <c r="J221" i="18"/>
  <c r="J217" i="18"/>
  <c r="L217" i="18" s="1"/>
  <c r="J213" i="18"/>
  <c r="J209" i="18"/>
  <c r="J205" i="18"/>
  <c r="J201" i="18"/>
  <c r="L201" i="18" s="1"/>
  <c r="J197" i="18"/>
  <c r="J193" i="18"/>
  <c r="L232" i="18" l="1"/>
  <c r="L235" i="18"/>
  <c r="L207" i="18"/>
  <c r="L204" i="18"/>
  <c r="L239" i="18"/>
  <c r="L205" i="18"/>
  <c r="L237" i="18"/>
  <c r="L240" i="18"/>
  <c r="L227" i="18"/>
  <c r="L236" i="18"/>
  <c r="L224" i="18"/>
  <c r="L194" i="18"/>
  <c r="L221" i="18"/>
  <c r="L197" i="18"/>
  <c r="L209" i="18"/>
  <c r="L200" i="18"/>
  <c r="L211" i="18"/>
  <c r="L223" i="18"/>
  <c r="L216" i="18"/>
  <c r="L208" i="18"/>
  <c r="L220" i="18"/>
  <c r="L231" i="18"/>
  <c r="L219" i="18"/>
  <c r="L203" i="18"/>
  <c r="L212" i="18"/>
  <c r="L193" i="18"/>
  <c r="L196" i="18"/>
  <c r="L228" i="18"/>
  <c r="L215" i="18"/>
  <c r="L199" i="18"/>
  <c r="L218" i="18"/>
  <c r="L210" i="18"/>
  <c r="L202" i="18"/>
  <c r="L230" i="18"/>
  <c r="L222" i="18"/>
  <c r="L214" i="18"/>
  <c r="L206" i="18"/>
  <c r="L198" i="18"/>
  <c r="L213" i="18"/>
  <c r="L229" i="18"/>
  <c r="L238" i="18"/>
  <c r="L234" i="18"/>
  <c r="L225" i="18"/>
  <c r="A172" i="7" l="1"/>
  <c r="A185" i="7"/>
  <c r="A178" i="7"/>
  <c r="A177" i="7"/>
  <c r="A186" i="7"/>
  <c r="A183" i="7"/>
  <c r="A187" i="7"/>
  <c r="A184" i="7"/>
  <c r="A180" i="7"/>
  <c r="A181" i="7"/>
  <c r="A160" i="7"/>
  <c r="A176" i="7"/>
  <c r="A164" i="7"/>
  <c r="A174" i="7"/>
  <c r="A171" i="7"/>
  <c r="A167" i="7"/>
  <c r="A175" i="7"/>
  <c r="A168" i="7"/>
  <c r="A166" i="7"/>
  <c r="A173" i="7"/>
  <c r="A170" i="7"/>
  <c r="A165" i="7"/>
  <c r="A211" i="7"/>
  <c r="A216" i="7"/>
  <c r="A217" i="7"/>
  <c r="A197" i="7"/>
  <c r="A206" i="7"/>
  <c r="A198" i="7"/>
  <c r="A205" i="7"/>
  <c r="A200" i="7"/>
  <c r="A201" i="7"/>
  <c r="A204" i="7"/>
  <c r="A202" i="7"/>
  <c r="A207" i="7"/>
  <c r="A199" i="7"/>
  <c r="A203" i="7"/>
  <c r="A208" i="7"/>
  <c r="A188" i="7"/>
  <c r="A193" i="7"/>
  <c r="A191" i="7"/>
  <c r="A196" i="7"/>
  <c r="A190" i="7"/>
  <c r="A192" i="7"/>
  <c r="A194" i="7"/>
  <c r="A189" i="7"/>
  <c r="A195" i="7"/>
  <c r="A179" i="7"/>
  <c r="A182" i="7"/>
  <c r="K192" i="18" l="1"/>
  <c r="J192" i="18"/>
  <c r="D192" i="18"/>
  <c r="B192" i="18" s="1"/>
  <c r="K191" i="18"/>
  <c r="J191" i="18"/>
  <c r="D191" i="18"/>
  <c r="B191" i="18" s="1"/>
  <c r="K190" i="18"/>
  <c r="J190" i="18"/>
  <c r="D190" i="18"/>
  <c r="B190" i="18" s="1"/>
  <c r="K189" i="18"/>
  <c r="J189" i="18"/>
  <c r="D189" i="18"/>
  <c r="B189" i="18" s="1"/>
  <c r="K188" i="18"/>
  <c r="J188" i="18"/>
  <c r="D188" i="18"/>
  <c r="B188" i="18" s="1"/>
  <c r="K187" i="18"/>
  <c r="J187" i="18"/>
  <c r="D187" i="18"/>
  <c r="B187" i="18" s="1"/>
  <c r="K186" i="18"/>
  <c r="J186" i="18"/>
  <c r="D186" i="18"/>
  <c r="B186" i="18" s="1"/>
  <c r="K185" i="18"/>
  <c r="J185" i="18"/>
  <c r="D185" i="18"/>
  <c r="B185" i="18" s="1"/>
  <c r="K184" i="18"/>
  <c r="J184" i="18"/>
  <c r="D184" i="18"/>
  <c r="B184" i="18" s="1"/>
  <c r="K183" i="18"/>
  <c r="J183" i="18"/>
  <c r="D183" i="18"/>
  <c r="B183" i="18" s="1"/>
  <c r="K182" i="18"/>
  <c r="J182" i="18"/>
  <c r="D182" i="18"/>
  <c r="B182" i="18" s="1"/>
  <c r="K181" i="18"/>
  <c r="J181" i="18"/>
  <c r="D181" i="18"/>
  <c r="B181" i="18" s="1"/>
  <c r="K180" i="18"/>
  <c r="J180" i="18"/>
  <c r="D180" i="18"/>
  <c r="B180" i="18" s="1"/>
  <c r="K179" i="18"/>
  <c r="J179" i="18"/>
  <c r="D179" i="18"/>
  <c r="B179" i="18" s="1"/>
  <c r="K178" i="18"/>
  <c r="J178" i="18"/>
  <c r="D178" i="18"/>
  <c r="B178" i="18" s="1"/>
  <c r="K177" i="18"/>
  <c r="J177" i="18"/>
  <c r="D177" i="18"/>
  <c r="B177" i="18" s="1"/>
  <c r="K176" i="18"/>
  <c r="J176" i="18"/>
  <c r="D176" i="18"/>
  <c r="B176" i="18" s="1"/>
  <c r="K175" i="18"/>
  <c r="J175" i="18"/>
  <c r="D175" i="18"/>
  <c r="B175" i="18" s="1"/>
  <c r="K174" i="18"/>
  <c r="J174" i="18"/>
  <c r="D174" i="18"/>
  <c r="B174" i="18" s="1"/>
  <c r="K173" i="18"/>
  <c r="J173" i="18"/>
  <c r="D173" i="18"/>
  <c r="B173" i="18" s="1"/>
  <c r="K172" i="18"/>
  <c r="J172" i="18"/>
  <c r="D172" i="18"/>
  <c r="B172" i="18" s="1"/>
  <c r="K171" i="18"/>
  <c r="J171" i="18"/>
  <c r="D171" i="18"/>
  <c r="B171" i="18" s="1"/>
  <c r="K170" i="18"/>
  <c r="J170" i="18"/>
  <c r="D170" i="18"/>
  <c r="B170" i="18" s="1"/>
  <c r="K169" i="18"/>
  <c r="J169" i="18"/>
  <c r="D169" i="18"/>
  <c r="B169" i="18" s="1"/>
  <c r="K168" i="18"/>
  <c r="J168" i="18"/>
  <c r="D168" i="18"/>
  <c r="B168" i="18" s="1"/>
  <c r="K167" i="18"/>
  <c r="J167" i="18"/>
  <c r="D167" i="18"/>
  <c r="B167" i="18" s="1"/>
  <c r="K166" i="18"/>
  <c r="J166" i="18"/>
  <c r="D166" i="18"/>
  <c r="B166" i="18" s="1"/>
  <c r="K165" i="18"/>
  <c r="J165" i="18"/>
  <c r="D165" i="18"/>
  <c r="B165" i="18" s="1"/>
  <c r="K164" i="18"/>
  <c r="J164" i="18"/>
  <c r="D164" i="18"/>
  <c r="B164" i="18" s="1"/>
  <c r="K163" i="18"/>
  <c r="J163" i="18"/>
  <c r="D163" i="18"/>
  <c r="B163" i="18" s="1"/>
  <c r="K162" i="18"/>
  <c r="J162" i="18"/>
  <c r="D162" i="18"/>
  <c r="B162" i="18" s="1"/>
  <c r="K161" i="18"/>
  <c r="J161" i="18"/>
  <c r="D161" i="18"/>
  <c r="B161" i="18" s="1"/>
  <c r="K160" i="18"/>
  <c r="J160" i="18"/>
  <c r="D160" i="18"/>
  <c r="B160" i="18" s="1"/>
  <c r="K159" i="18"/>
  <c r="J159" i="18"/>
  <c r="D159" i="18"/>
  <c r="B159" i="18" s="1"/>
  <c r="K158" i="18"/>
  <c r="J158" i="18"/>
  <c r="D158" i="18"/>
  <c r="B158" i="18" s="1"/>
  <c r="K157" i="18"/>
  <c r="J157" i="18"/>
  <c r="D157" i="18"/>
  <c r="B157" i="18" s="1"/>
  <c r="K156" i="18"/>
  <c r="J156" i="18"/>
  <c r="D156" i="18"/>
  <c r="B156" i="18" s="1"/>
  <c r="K155" i="18"/>
  <c r="J155" i="18"/>
  <c r="D155" i="18"/>
  <c r="B155" i="18" s="1"/>
  <c r="K154" i="18"/>
  <c r="J154" i="18"/>
  <c r="D154" i="18"/>
  <c r="B154" i="18" s="1"/>
  <c r="K153" i="18"/>
  <c r="J153" i="18"/>
  <c r="D153" i="18"/>
  <c r="B153" i="18" s="1"/>
  <c r="K152" i="18"/>
  <c r="J152" i="18"/>
  <c r="D152" i="18"/>
  <c r="B152" i="18" s="1"/>
  <c r="K151" i="18"/>
  <c r="J151" i="18"/>
  <c r="D151" i="18"/>
  <c r="B151" i="18" s="1"/>
  <c r="K150" i="18"/>
  <c r="J150" i="18"/>
  <c r="D150" i="18"/>
  <c r="B150" i="18" s="1"/>
  <c r="K149" i="18"/>
  <c r="J149" i="18"/>
  <c r="D149" i="18"/>
  <c r="B149" i="18" s="1"/>
  <c r="K148" i="18"/>
  <c r="J148" i="18"/>
  <c r="D148" i="18"/>
  <c r="B148" i="18" s="1"/>
  <c r="K147" i="18"/>
  <c r="J147" i="18"/>
  <c r="D147" i="18"/>
  <c r="B147" i="18" s="1"/>
  <c r="K146" i="18"/>
  <c r="J146" i="18"/>
  <c r="D146" i="18"/>
  <c r="B146" i="18" s="1"/>
  <c r="K145" i="18"/>
  <c r="J145" i="18"/>
  <c r="D145" i="18"/>
  <c r="B145" i="18" s="1"/>
  <c r="K144" i="18"/>
  <c r="J144" i="18"/>
  <c r="D144" i="18"/>
  <c r="B144" i="18" s="1"/>
  <c r="K143" i="18"/>
  <c r="J143" i="18"/>
  <c r="D143" i="18"/>
  <c r="B143" i="18" s="1"/>
  <c r="K142" i="18"/>
  <c r="J142" i="18"/>
  <c r="D142" i="18"/>
  <c r="B142" i="18" s="1"/>
  <c r="K141" i="18"/>
  <c r="J141" i="18"/>
  <c r="D141" i="18"/>
  <c r="B141" i="18" s="1"/>
  <c r="K140" i="18"/>
  <c r="J140" i="18"/>
  <c r="D140" i="18"/>
  <c r="B140" i="18" s="1"/>
  <c r="K139" i="18"/>
  <c r="J139" i="18"/>
  <c r="D139" i="18"/>
  <c r="B139" i="18" s="1"/>
  <c r="K138" i="18"/>
  <c r="J138" i="18"/>
  <c r="D138" i="18"/>
  <c r="B138" i="18" s="1"/>
  <c r="K137" i="18"/>
  <c r="J137" i="18"/>
  <c r="D137" i="18"/>
  <c r="B137" i="18" s="1"/>
  <c r="K136" i="18"/>
  <c r="J136" i="18"/>
  <c r="D136" i="18"/>
  <c r="B136" i="18" s="1"/>
  <c r="K135" i="18"/>
  <c r="J135" i="18"/>
  <c r="D135" i="18"/>
  <c r="B135" i="18" s="1"/>
  <c r="K134" i="18"/>
  <c r="J134" i="18"/>
  <c r="D134" i="18"/>
  <c r="B134" i="18" s="1"/>
  <c r="K133" i="18"/>
  <c r="J133" i="18"/>
  <c r="D133" i="18"/>
  <c r="B133" i="18" s="1"/>
  <c r="K132" i="18"/>
  <c r="J132" i="18"/>
  <c r="D132" i="18"/>
  <c r="B132" i="18" s="1"/>
  <c r="K131" i="18"/>
  <c r="J131" i="18"/>
  <c r="D131" i="18"/>
  <c r="B131" i="18" s="1"/>
  <c r="K130" i="18"/>
  <c r="J130" i="18"/>
  <c r="D130" i="18"/>
  <c r="B130" i="18" s="1"/>
  <c r="K129" i="18"/>
  <c r="J129" i="18"/>
  <c r="D129" i="18"/>
  <c r="B129" i="18" s="1"/>
  <c r="K128" i="18"/>
  <c r="J128" i="18"/>
  <c r="D128" i="18"/>
  <c r="B128" i="18" s="1"/>
  <c r="K127" i="18"/>
  <c r="J127" i="18"/>
  <c r="D127" i="18"/>
  <c r="B127" i="18" s="1"/>
  <c r="K126" i="18"/>
  <c r="J126" i="18"/>
  <c r="D126" i="18"/>
  <c r="B126" i="18" s="1"/>
  <c r="K125" i="18"/>
  <c r="J125" i="18"/>
  <c r="D125" i="18"/>
  <c r="B125" i="18" s="1"/>
  <c r="K124" i="18"/>
  <c r="J124" i="18"/>
  <c r="D124" i="18"/>
  <c r="B124" i="18" s="1"/>
  <c r="K123" i="18"/>
  <c r="J123" i="18"/>
  <c r="D123" i="18"/>
  <c r="B123" i="18" s="1"/>
  <c r="K122" i="18"/>
  <c r="J122" i="18"/>
  <c r="D122" i="18"/>
  <c r="B122" i="18" s="1"/>
  <c r="K121" i="18"/>
  <c r="J121" i="18"/>
  <c r="D121" i="18"/>
  <c r="B121" i="18" s="1"/>
  <c r="K120" i="18"/>
  <c r="J120" i="18"/>
  <c r="D120" i="18"/>
  <c r="B120" i="18" s="1"/>
  <c r="K119" i="18"/>
  <c r="J119" i="18"/>
  <c r="D119" i="18"/>
  <c r="B119" i="18" s="1"/>
  <c r="K118" i="18"/>
  <c r="J118" i="18"/>
  <c r="D118" i="18"/>
  <c r="B118" i="18" s="1"/>
  <c r="K117" i="18"/>
  <c r="J117" i="18"/>
  <c r="D117" i="18"/>
  <c r="B117" i="18" s="1"/>
  <c r="K116" i="18"/>
  <c r="J116" i="18"/>
  <c r="D116" i="18"/>
  <c r="B116" i="18" s="1"/>
  <c r="K115" i="18"/>
  <c r="J115" i="18"/>
  <c r="D115" i="18"/>
  <c r="B115" i="18" s="1"/>
  <c r="K114" i="18"/>
  <c r="J114" i="18"/>
  <c r="D114" i="18"/>
  <c r="B114" i="18" s="1"/>
  <c r="K113" i="18"/>
  <c r="J113" i="18"/>
  <c r="D113" i="18"/>
  <c r="B113" i="18" s="1"/>
  <c r="K112" i="18"/>
  <c r="J112" i="18"/>
  <c r="D112" i="18"/>
  <c r="B112" i="18" s="1"/>
  <c r="K111" i="18"/>
  <c r="J111" i="18"/>
  <c r="D111" i="18"/>
  <c r="B111" i="18" s="1"/>
  <c r="K110" i="18"/>
  <c r="J110" i="18"/>
  <c r="D110" i="18"/>
  <c r="B110" i="18" s="1"/>
  <c r="K109" i="18"/>
  <c r="J109" i="18"/>
  <c r="D109" i="18"/>
  <c r="B109" i="18" s="1"/>
  <c r="K108" i="18"/>
  <c r="J108" i="18"/>
  <c r="D108" i="18"/>
  <c r="B108" i="18" s="1"/>
  <c r="K107" i="18"/>
  <c r="J107" i="18"/>
  <c r="D107" i="18"/>
  <c r="B107" i="18" s="1"/>
  <c r="K106" i="18"/>
  <c r="J106" i="18"/>
  <c r="D106" i="18"/>
  <c r="B106" i="18" s="1"/>
  <c r="K105" i="18"/>
  <c r="J105" i="18"/>
  <c r="D105" i="18"/>
  <c r="B105" i="18" s="1"/>
  <c r="K104" i="18"/>
  <c r="J104" i="18"/>
  <c r="D104" i="18"/>
  <c r="B104" i="18" s="1"/>
  <c r="K103" i="18"/>
  <c r="J103" i="18"/>
  <c r="D103" i="18"/>
  <c r="B103" i="18" s="1"/>
  <c r="K102" i="18"/>
  <c r="J102" i="18"/>
  <c r="D102" i="18"/>
  <c r="B102" i="18" s="1"/>
  <c r="K101" i="18"/>
  <c r="J101" i="18"/>
  <c r="D101" i="18"/>
  <c r="B101" i="18" s="1"/>
  <c r="K100" i="18"/>
  <c r="J100" i="18"/>
  <c r="D100" i="18"/>
  <c r="B100" i="18" s="1"/>
  <c r="K99" i="18"/>
  <c r="J99" i="18"/>
  <c r="D99" i="18"/>
  <c r="B99" i="18" s="1"/>
  <c r="K98" i="18"/>
  <c r="J98" i="18"/>
  <c r="D98" i="18"/>
  <c r="B98" i="18" s="1"/>
  <c r="K97" i="18"/>
  <c r="J97" i="18"/>
  <c r="D97" i="18"/>
  <c r="B97" i="18" s="1"/>
  <c r="K96" i="18"/>
  <c r="J96" i="18"/>
  <c r="D96" i="18"/>
  <c r="B96" i="18" s="1"/>
  <c r="K95" i="18"/>
  <c r="J95" i="18"/>
  <c r="D95" i="18"/>
  <c r="B95" i="18" s="1"/>
  <c r="K94" i="18"/>
  <c r="J94" i="18"/>
  <c r="D94" i="18"/>
  <c r="B94" i="18" s="1"/>
  <c r="K93" i="18"/>
  <c r="J93" i="18"/>
  <c r="D93" i="18"/>
  <c r="B93" i="18" s="1"/>
  <c r="K92" i="18"/>
  <c r="J92" i="18"/>
  <c r="D92" i="18"/>
  <c r="B92" i="18" s="1"/>
  <c r="K91" i="18"/>
  <c r="J91" i="18"/>
  <c r="D91" i="18"/>
  <c r="B91" i="18" s="1"/>
  <c r="K90" i="18"/>
  <c r="J90" i="18"/>
  <c r="D90" i="18"/>
  <c r="B90" i="18" s="1"/>
  <c r="K89" i="18"/>
  <c r="J89" i="18"/>
  <c r="D89" i="18"/>
  <c r="B89" i="18" s="1"/>
  <c r="K88" i="18"/>
  <c r="J88" i="18"/>
  <c r="D88" i="18"/>
  <c r="B88" i="18" s="1"/>
  <c r="K87" i="18"/>
  <c r="J87" i="18"/>
  <c r="D87" i="18"/>
  <c r="B87" i="18" s="1"/>
  <c r="K86" i="18"/>
  <c r="J86" i="18"/>
  <c r="D86" i="18"/>
  <c r="B86" i="18" s="1"/>
  <c r="K85" i="18"/>
  <c r="J85" i="18"/>
  <c r="D85" i="18"/>
  <c r="B85" i="18" s="1"/>
  <c r="K84" i="18"/>
  <c r="J84" i="18"/>
  <c r="D84" i="18"/>
  <c r="B84" i="18" s="1"/>
  <c r="K83" i="18"/>
  <c r="J83" i="18"/>
  <c r="D83" i="18"/>
  <c r="B83" i="18" s="1"/>
  <c r="K82" i="18"/>
  <c r="J82" i="18"/>
  <c r="D82" i="18"/>
  <c r="B82" i="18" s="1"/>
  <c r="K81" i="18"/>
  <c r="J81" i="18"/>
  <c r="D81" i="18"/>
  <c r="B81" i="18" s="1"/>
  <c r="K80" i="18"/>
  <c r="J80" i="18"/>
  <c r="D80" i="18"/>
  <c r="B80" i="18" s="1"/>
  <c r="K79" i="18"/>
  <c r="J79" i="18"/>
  <c r="D79" i="18"/>
  <c r="B79" i="18" s="1"/>
  <c r="K78" i="18"/>
  <c r="J78" i="18"/>
  <c r="D78" i="18"/>
  <c r="B78" i="18" s="1"/>
  <c r="K77" i="18"/>
  <c r="J77" i="18"/>
  <c r="D77" i="18"/>
  <c r="B77" i="18" s="1"/>
  <c r="K76" i="18"/>
  <c r="J76" i="18"/>
  <c r="D76" i="18"/>
  <c r="B76" i="18" s="1"/>
  <c r="K75" i="18"/>
  <c r="J75" i="18"/>
  <c r="D75" i="18"/>
  <c r="B75" i="18" s="1"/>
  <c r="K74" i="18"/>
  <c r="J74" i="18"/>
  <c r="D74" i="18"/>
  <c r="B74" i="18" s="1"/>
  <c r="K73" i="18"/>
  <c r="J73" i="18"/>
  <c r="D73" i="18"/>
  <c r="B73" i="18" s="1"/>
  <c r="K72" i="18"/>
  <c r="J72" i="18"/>
  <c r="D72" i="18"/>
  <c r="B72" i="18" s="1"/>
  <c r="K71" i="18"/>
  <c r="J71" i="18"/>
  <c r="D71" i="18"/>
  <c r="B71" i="18" s="1"/>
  <c r="K70" i="18"/>
  <c r="J70" i="18"/>
  <c r="D70" i="18"/>
  <c r="B70" i="18" s="1"/>
  <c r="K69" i="18"/>
  <c r="J69" i="18"/>
  <c r="D69" i="18"/>
  <c r="B69" i="18" s="1"/>
  <c r="K68" i="18"/>
  <c r="J68" i="18"/>
  <c r="D68" i="18"/>
  <c r="B68" i="18" s="1"/>
  <c r="K67" i="18"/>
  <c r="J67" i="18"/>
  <c r="D67" i="18"/>
  <c r="B67" i="18" s="1"/>
  <c r="K66" i="18"/>
  <c r="J66" i="18"/>
  <c r="D66" i="18"/>
  <c r="B66" i="18" s="1"/>
  <c r="K65" i="18"/>
  <c r="J65" i="18"/>
  <c r="D65" i="18"/>
  <c r="B65" i="18" s="1"/>
  <c r="K64" i="18"/>
  <c r="J64" i="18"/>
  <c r="D64" i="18"/>
  <c r="B64" i="18" s="1"/>
  <c r="K63" i="18"/>
  <c r="J63" i="18"/>
  <c r="D63" i="18"/>
  <c r="B63" i="18" s="1"/>
  <c r="K62" i="18"/>
  <c r="J62" i="18"/>
  <c r="D62" i="18"/>
  <c r="B62" i="18" s="1"/>
  <c r="K61" i="18"/>
  <c r="J61" i="18"/>
  <c r="D61" i="18"/>
  <c r="B61" i="18" s="1"/>
  <c r="K60" i="18"/>
  <c r="J60" i="18"/>
  <c r="D60" i="18"/>
  <c r="B60" i="18" s="1"/>
  <c r="K59" i="18"/>
  <c r="J59" i="18"/>
  <c r="D59" i="18"/>
  <c r="B59" i="18" s="1"/>
  <c r="K58" i="18"/>
  <c r="J58" i="18"/>
  <c r="D58" i="18"/>
  <c r="B58" i="18" s="1"/>
  <c r="K57" i="18"/>
  <c r="J57" i="18"/>
  <c r="D57" i="18"/>
  <c r="B57" i="18" s="1"/>
  <c r="K56" i="18"/>
  <c r="J56" i="18"/>
  <c r="D56" i="18"/>
  <c r="B56" i="18" s="1"/>
  <c r="K55" i="18"/>
  <c r="J55" i="18"/>
  <c r="D55" i="18"/>
  <c r="B55" i="18" s="1"/>
  <c r="K54" i="18"/>
  <c r="J54" i="18"/>
  <c r="D54" i="18"/>
  <c r="B54" i="18" s="1"/>
  <c r="K53" i="18"/>
  <c r="J53" i="18"/>
  <c r="D53" i="18"/>
  <c r="B53" i="18" s="1"/>
  <c r="K52" i="18"/>
  <c r="J52" i="18"/>
  <c r="D52" i="18"/>
  <c r="B52" i="18" s="1"/>
  <c r="K51" i="18"/>
  <c r="J51" i="18"/>
  <c r="D51" i="18"/>
  <c r="B51" i="18" s="1"/>
  <c r="K50" i="18"/>
  <c r="J50" i="18"/>
  <c r="D50" i="18"/>
  <c r="B50" i="18" s="1"/>
  <c r="K49" i="18"/>
  <c r="J49" i="18"/>
  <c r="D49" i="18"/>
  <c r="B49" i="18" s="1"/>
  <c r="K48" i="18"/>
  <c r="J48" i="18"/>
  <c r="D48" i="18"/>
  <c r="B48" i="18" s="1"/>
  <c r="K47" i="18"/>
  <c r="J47" i="18"/>
  <c r="D47" i="18"/>
  <c r="B47" i="18" s="1"/>
  <c r="K46" i="18"/>
  <c r="J46" i="18"/>
  <c r="D46" i="18"/>
  <c r="B46" i="18" s="1"/>
  <c r="K45" i="18"/>
  <c r="J45" i="18"/>
  <c r="D45" i="18"/>
  <c r="B45" i="18" s="1"/>
  <c r="K44" i="18"/>
  <c r="J44" i="18"/>
  <c r="D44" i="18"/>
  <c r="B44" i="18" s="1"/>
  <c r="K43" i="18"/>
  <c r="J43" i="18"/>
  <c r="D43" i="18"/>
  <c r="B43" i="18" s="1"/>
  <c r="K42" i="18"/>
  <c r="J42" i="18"/>
  <c r="D42" i="18"/>
  <c r="B42" i="18" s="1"/>
  <c r="K41" i="18"/>
  <c r="J41" i="18"/>
  <c r="D41" i="18"/>
  <c r="B41" i="18" s="1"/>
  <c r="K40" i="18"/>
  <c r="J40" i="18"/>
  <c r="D40" i="18"/>
  <c r="B40" i="18" s="1"/>
  <c r="K39" i="18"/>
  <c r="J39" i="18"/>
  <c r="D39" i="18"/>
  <c r="B39" i="18" s="1"/>
  <c r="K38" i="18"/>
  <c r="J38" i="18"/>
  <c r="D38" i="18"/>
  <c r="B38" i="18" s="1"/>
  <c r="K37" i="18"/>
  <c r="J37" i="18"/>
  <c r="D37" i="18"/>
  <c r="B37" i="18" s="1"/>
  <c r="K36" i="18"/>
  <c r="J36" i="18"/>
  <c r="D36" i="18"/>
  <c r="B36" i="18" s="1"/>
  <c r="K35" i="18"/>
  <c r="J35" i="18"/>
  <c r="D35" i="18"/>
  <c r="B35" i="18" s="1"/>
  <c r="K34" i="18"/>
  <c r="J34" i="18"/>
  <c r="D34" i="18"/>
  <c r="B34" i="18" s="1"/>
  <c r="K33" i="18"/>
  <c r="J33" i="18"/>
  <c r="D33" i="18"/>
  <c r="B33" i="18" s="1"/>
  <c r="K32" i="18"/>
  <c r="J32" i="18"/>
  <c r="D32" i="18"/>
  <c r="B32" i="18" s="1"/>
  <c r="K31" i="18"/>
  <c r="J31" i="18"/>
  <c r="D31" i="18"/>
  <c r="B31" i="18" s="1"/>
  <c r="K30" i="18"/>
  <c r="J30" i="18"/>
  <c r="D30" i="18"/>
  <c r="B30" i="18" s="1"/>
  <c r="K29" i="18"/>
  <c r="J29" i="18"/>
  <c r="D29" i="18"/>
  <c r="B29" i="18" s="1"/>
  <c r="K28" i="18"/>
  <c r="J28" i="18"/>
  <c r="D28" i="18"/>
  <c r="B28" i="18" s="1"/>
  <c r="K27" i="18"/>
  <c r="J27" i="18"/>
  <c r="D27" i="18"/>
  <c r="B27" i="18" s="1"/>
  <c r="K26" i="18"/>
  <c r="J26" i="18"/>
  <c r="D26" i="18"/>
  <c r="B26" i="18" s="1"/>
  <c r="K25" i="18"/>
  <c r="J25" i="18"/>
  <c r="D25" i="18"/>
  <c r="B25" i="18" s="1"/>
  <c r="K24" i="18"/>
  <c r="J24" i="18"/>
  <c r="D24" i="18"/>
  <c r="B24" i="18" s="1"/>
  <c r="K23" i="18"/>
  <c r="J23" i="18"/>
  <c r="D23" i="18"/>
  <c r="B23" i="18" s="1"/>
  <c r="K22" i="18"/>
  <c r="J22" i="18"/>
  <c r="D22" i="18"/>
  <c r="B22" i="18" s="1"/>
  <c r="K21" i="18"/>
  <c r="J21" i="18"/>
  <c r="D21" i="18"/>
  <c r="B21" i="18" s="1"/>
  <c r="K20" i="18"/>
  <c r="J20" i="18"/>
  <c r="D20" i="18"/>
  <c r="B20" i="18" s="1"/>
  <c r="K19" i="18"/>
  <c r="J19" i="18"/>
  <c r="D19" i="18"/>
  <c r="B19" i="18" s="1"/>
  <c r="K18" i="18"/>
  <c r="J18" i="18"/>
  <c r="D18" i="18"/>
  <c r="B18" i="18" s="1"/>
  <c r="K17" i="18"/>
  <c r="J17" i="18"/>
  <c r="D17" i="18"/>
  <c r="B17" i="18" s="1"/>
  <c r="K16" i="18"/>
  <c r="J16" i="18"/>
  <c r="D16" i="18"/>
  <c r="B16" i="18" s="1"/>
  <c r="K15" i="18"/>
  <c r="J15" i="18"/>
  <c r="D15" i="18"/>
  <c r="B15" i="18" s="1"/>
  <c r="K14" i="18"/>
  <c r="J14" i="18"/>
  <c r="D14" i="18"/>
  <c r="B14" i="18" s="1"/>
  <c r="K13" i="18"/>
  <c r="J13" i="18"/>
  <c r="D13" i="18"/>
  <c r="B13" i="18" s="1"/>
  <c r="K12" i="18"/>
  <c r="J12" i="18"/>
  <c r="D12" i="18"/>
  <c r="B12" i="18" s="1"/>
  <c r="K11" i="18"/>
  <c r="J11" i="18"/>
  <c r="D11" i="18"/>
  <c r="B11" i="18" s="1"/>
  <c r="K10" i="18"/>
  <c r="J10" i="18"/>
  <c r="D10" i="18"/>
  <c r="B10" i="18" s="1"/>
  <c r="K9" i="18"/>
  <c r="J9" i="18"/>
  <c r="D9" i="18"/>
  <c r="B9" i="18" s="1"/>
  <c r="K8" i="18"/>
  <c r="J8" i="18"/>
  <c r="D8" i="18"/>
  <c r="B8" i="18" s="1"/>
  <c r="K7" i="18"/>
  <c r="J7" i="18"/>
  <c r="D7" i="18"/>
  <c r="B7" i="18" s="1"/>
  <c r="K6" i="18"/>
  <c r="J6" i="18"/>
  <c r="D6" i="18"/>
  <c r="B6" i="18" s="1"/>
  <c r="K5" i="18"/>
  <c r="J5" i="18"/>
  <c r="D5" i="18"/>
  <c r="B5" i="18" s="1"/>
  <c r="K4" i="18"/>
  <c r="J4" i="18"/>
  <c r="D4" i="18"/>
  <c r="B4" i="18" s="1"/>
  <c r="K3" i="18"/>
  <c r="J3" i="18"/>
  <c r="D3" i="18"/>
  <c r="B3" i="18" s="1"/>
  <c r="K2" i="18"/>
  <c r="J2" i="18"/>
  <c r="D2" i="18"/>
  <c r="B2" i="18" s="1"/>
  <c r="L55" i="18" l="1"/>
  <c r="L192" i="18"/>
  <c r="L67" i="18"/>
  <c r="L35" i="18"/>
  <c r="L87" i="18"/>
  <c r="L119" i="18"/>
  <c r="L135" i="18"/>
  <c r="L147" i="18"/>
  <c r="L151" i="18"/>
  <c r="L167" i="18"/>
  <c r="L181" i="18"/>
  <c r="L7" i="18"/>
  <c r="L19" i="18"/>
  <c r="L23" i="18"/>
  <c r="L32" i="18"/>
  <c r="L48" i="18"/>
  <c r="L69" i="18"/>
  <c r="L85" i="18"/>
  <c r="L99" i="18"/>
  <c r="L163" i="18"/>
  <c r="L144" i="18"/>
  <c r="L160" i="18"/>
  <c r="L37" i="18"/>
  <c r="L103" i="18"/>
  <c r="L149" i="18"/>
  <c r="L165" i="18"/>
  <c r="L3" i="18"/>
  <c r="L39" i="18"/>
  <c r="L51" i="18"/>
  <c r="L64" i="18"/>
  <c r="L80" i="18"/>
  <c r="L101" i="18"/>
  <c r="L117" i="18"/>
  <c r="L131" i="18"/>
  <c r="L176" i="18"/>
  <c r="L16" i="18"/>
  <c r="L53" i="18"/>
  <c r="L115" i="18"/>
  <c r="L128" i="18"/>
  <c r="L5" i="18"/>
  <c r="L21" i="18"/>
  <c r="L71" i="18"/>
  <c r="L83" i="18"/>
  <c r="L96" i="18"/>
  <c r="L112" i="18"/>
  <c r="L133" i="18"/>
  <c r="L179" i="18"/>
  <c r="L183" i="18"/>
  <c r="L11" i="18"/>
  <c r="L15" i="18"/>
  <c r="L20" i="18"/>
  <c r="L25" i="18"/>
  <c r="L43" i="18"/>
  <c r="L47" i="18"/>
  <c r="L52" i="18"/>
  <c r="L57" i="18"/>
  <c r="L75" i="18"/>
  <c r="L79" i="18"/>
  <c r="L84" i="18"/>
  <c r="L89" i="18"/>
  <c r="L107" i="18"/>
  <c r="L111" i="18"/>
  <c r="L116" i="18"/>
  <c r="L121" i="18"/>
  <c r="L139" i="18"/>
  <c r="L143" i="18"/>
  <c r="L148" i="18"/>
  <c r="L153" i="18"/>
  <c r="L171" i="18"/>
  <c r="L175" i="18"/>
  <c r="L180" i="18"/>
  <c r="L185" i="18"/>
  <c r="L4" i="18"/>
  <c r="L9" i="18"/>
  <c r="L27" i="18"/>
  <c r="L31" i="18"/>
  <c r="L36" i="18"/>
  <c r="L41" i="18"/>
  <c r="L59" i="18"/>
  <c r="L63" i="18"/>
  <c r="L68" i="18"/>
  <c r="L73" i="18"/>
  <c r="L91" i="18"/>
  <c r="L95" i="18"/>
  <c r="L100" i="18"/>
  <c r="L105" i="18"/>
  <c r="L123" i="18"/>
  <c r="L127" i="18"/>
  <c r="L132" i="18"/>
  <c r="L137" i="18"/>
  <c r="L155" i="18"/>
  <c r="L159" i="18"/>
  <c r="L164" i="18"/>
  <c r="L169" i="18"/>
  <c r="L187" i="18"/>
  <c r="L191" i="18"/>
  <c r="L17" i="18"/>
  <c r="L60" i="18"/>
  <c r="L76" i="18"/>
  <c r="L92" i="18"/>
  <c r="L124" i="18"/>
  <c r="L145" i="18"/>
  <c r="L161" i="18"/>
  <c r="L177" i="18"/>
  <c r="L8" i="18"/>
  <c r="L13" i="18"/>
  <c r="L24" i="18"/>
  <c r="L29" i="18"/>
  <c r="L40" i="18"/>
  <c r="L45" i="18"/>
  <c r="L56" i="18"/>
  <c r="L61" i="18"/>
  <c r="L72" i="18"/>
  <c r="L77" i="18"/>
  <c r="L88" i="18"/>
  <c r="L93" i="18"/>
  <c r="L104" i="18"/>
  <c r="L109" i="18"/>
  <c r="L120" i="18"/>
  <c r="L125" i="18"/>
  <c r="L136" i="18"/>
  <c r="L141" i="18"/>
  <c r="L152" i="18"/>
  <c r="L157" i="18"/>
  <c r="L168" i="18"/>
  <c r="L173" i="18"/>
  <c r="L184" i="18"/>
  <c r="L189" i="18"/>
  <c r="L12" i="18"/>
  <c r="L28" i="18"/>
  <c r="L33" i="18"/>
  <c r="L44" i="18"/>
  <c r="L49" i="18"/>
  <c r="L65" i="18"/>
  <c r="L81" i="18"/>
  <c r="L97" i="18"/>
  <c r="L108" i="18"/>
  <c r="L113" i="18"/>
  <c r="L129" i="18"/>
  <c r="L140" i="18"/>
  <c r="L156" i="18"/>
  <c r="L172" i="18"/>
  <c r="L188" i="18"/>
  <c r="L18" i="18"/>
  <c r="L22" i="18"/>
  <c r="L30" i="18"/>
  <c r="L50" i="18"/>
  <c r="L54" i="18"/>
  <c r="L66" i="18"/>
  <c r="L70" i="18"/>
  <c r="L74" i="18"/>
  <c r="L78" i="18"/>
  <c r="L90" i="18"/>
  <c r="L98" i="18"/>
  <c r="L102" i="18"/>
  <c r="L106" i="18"/>
  <c r="L114" i="18"/>
  <c r="L118" i="18"/>
  <c r="L146" i="18"/>
  <c r="L150" i="18"/>
  <c r="L162" i="18"/>
  <c r="L166" i="18"/>
  <c r="L170" i="18"/>
  <c r="L174" i="18"/>
  <c r="L186" i="18"/>
  <c r="L190" i="18"/>
  <c r="L2" i="18"/>
  <c r="L6" i="18"/>
  <c r="L10" i="18"/>
  <c r="L14" i="18"/>
  <c r="L26" i="18"/>
  <c r="L34" i="18"/>
  <c r="L38" i="18"/>
  <c r="L42" i="18"/>
  <c r="L46" i="18"/>
  <c r="L58" i="18"/>
  <c r="L62" i="18"/>
  <c r="L82" i="18"/>
  <c r="L86" i="18"/>
  <c r="L94" i="18"/>
  <c r="L110" i="18"/>
  <c r="L122" i="18"/>
  <c r="L126" i="18"/>
  <c r="L130" i="18"/>
  <c r="L134" i="18"/>
  <c r="L138" i="18"/>
  <c r="L142" i="18"/>
  <c r="L154" i="18"/>
  <c r="L158" i="18"/>
  <c r="L178" i="18"/>
  <c r="L182" i="18"/>
  <c r="A27" i="7" l="1"/>
  <c r="A6" i="7"/>
  <c r="A24" i="7"/>
  <c r="A20" i="7"/>
  <c r="A30" i="7"/>
  <c r="A5" i="7"/>
  <c r="A3" i="7"/>
  <c r="A16" i="7"/>
  <c r="A8" i="7"/>
  <c r="A23" i="7"/>
  <c r="A18" i="7"/>
  <c r="A11" i="7"/>
  <c r="A21" i="7"/>
  <c r="A22" i="7"/>
  <c r="A26" i="7"/>
  <c r="A29" i="7"/>
  <c r="A13" i="7"/>
  <c r="A28" i="7"/>
  <c r="A37" i="7"/>
  <c r="A38" i="7"/>
  <c r="A36" i="7"/>
  <c r="A4" i="7"/>
  <c r="A15" i="7"/>
  <c r="A9" i="7"/>
  <c r="A35" i="7"/>
  <c r="A12" i="7"/>
  <c r="A47" i="7"/>
  <c r="A55" i="7"/>
  <c r="A39" i="7"/>
  <c r="A7" i="7"/>
  <c r="A17" i="7"/>
  <c r="A14" i="7"/>
  <c r="A10" i="7"/>
  <c r="A25" i="7"/>
  <c r="A45" i="7"/>
  <c r="A41" i="7"/>
  <c r="A53" i="7"/>
  <c r="A50" i="7"/>
  <c r="A51" i="7"/>
  <c r="A54" i="7"/>
  <c r="A43" i="7"/>
  <c r="A58" i="7"/>
  <c r="A40" i="7"/>
  <c r="A46" i="7"/>
  <c r="A42" i="7"/>
  <c r="A57" i="7"/>
  <c r="A33" i="7"/>
  <c r="A44" i="7"/>
  <c r="A32" i="7"/>
  <c r="A52" i="7"/>
  <c r="A31" i="7"/>
  <c r="A56" i="7"/>
  <c r="A34" i="7"/>
  <c r="A76" i="7"/>
  <c r="A77" i="7"/>
  <c r="A66" i="7"/>
  <c r="A61" i="7"/>
  <c r="A60" i="7"/>
  <c r="A49" i="7"/>
  <c r="A67" i="7"/>
  <c r="A82" i="7"/>
  <c r="A83" i="7"/>
  <c r="A81" i="7"/>
  <c r="A73" i="7"/>
  <c r="A72" i="7"/>
  <c r="A85" i="7"/>
  <c r="A59" i="7"/>
  <c r="A84" i="7"/>
  <c r="A48" i="7"/>
  <c r="A86" i="7"/>
  <c r="A64" i="7"/>
  <c r="A80" i="7"/>
  <c r="A75" i="7"/>
  <c r="A74" i="7"/>
  <c r="A71" i="7"/>
  <c r="A87" i="7"/>
  <c r="A65" i="7"/>
  <c r="A63" i="7"/>
  <c r="A62" i="7"/>
  <c r="A70" i="7"/>
  <c r="A79" i="7"/>
  <c r="A68" i="7"/>
  <c r="A94" i="7"/>
  <c r="A69" i="7"/>
  <c r="A99" i="7"/>
  <c r="A78" i="7"/>
  <c r="A92" i="7"/>
  <c r="A90" i="7"/>
  <c r="A101" i="7"/>
  <c r="A91" i="7"/>
  <c r="A88" i="7"/>
  <c r="A98" i="7"/>
  <c r="A89" i="7"/>
  <c r="A100" i="7"/>
  <c r="A96" i="7"/>
  <c r="A95" i="7"/>
  <c r="A93" i="7"/>
  <c r="A97" i="7"/>
  <c r="A107" i="7"/>
  <c r="A103" i="7"/>
  <c r="A102" i="7"/>
  <c r="A112" i="7"/>
  <c r="A106" i="7"/>
  <c r="A110" i="7"/>
  <c r="A114" i="7"/>
  <c r="A109" i="7"/>
  <c r="A105" i="7"/>
  <c r="A121" i="7"/>
  <c r="A111" i="7"/>
  <c r="A115" i="7"/>
  <c r="A108" i="7"/>
  <c r="A104" i="7"/>
  <c r="A113" i="7"/>
  <c r="A119" i="7"/>
  <c r="A129" i="7"/>
  <c r="A145" i="7"/>
  <c r="A126" i="7"/>
  <c r="A130" i="7"/>
  <c r="A139" i="7"/>
  <c r="A120" i="7"/>
  <c r="A137" i="7"/>
  <c r="A118" i="7"/>
  <c r="A122" i="7"/>
  <c r="A133" i="7"/>
  <c r="A116" i="7"/>
  <c r="A117" i="7"/>
  <c r="A128" i="7"/>
  <c r="A127" i="7"/>
  <c r="A124" i="7"/>
  <c r="A125" i="7"/>
  <c r="A155" i="7"/>
  <c r="A132" i="7"/>
  <c r="A123" i="7"/>
  <c r="A147" i="7"/>
  <c r="A135" i="7"/>
  <c r="A134" i="7"/>
  <c r="A142" i="7"/>
  <c r="A156" i="7"/>
  <c r="A143" i="7"/>
  <c r="A136" i="7"/>
  <c r="A131" i="7"/>
  <c r="A138" i="7"/>
  <c r="A144" i="7"/>
  <c r="A141" i="7"/>
  <c r="A159" i="7"/>
  <c r="A154" i="7"/>
  <c r="A153" i="7"/>
  <c r="A150" i="7"/>
  <c r="A148" i="7"/>
  <c r="A140" i="7"/>
  <c r="A152" i="7"/>
  <c r="A146" i="7"/>
  <c r="A158" i="7"/>
  <c r="A149" i="7"/>
  <c r="A161" i="7"/>
  <c r="A162" i="7"/>
  <c r="A220" i="7"/>
  <c r="A157" i="7"/>
  <c r="A151" i="7"/>
  <c r="A163" i="7"/>
  <c r="A215" i="7"/>
  <c r="A214" i="7"/>
  <c r="A169" i="7"/>
  <c r="A226" i="7"/>
  <c r="A227" i="7"/>
  <c r="A212" i="7"/>
  <c r="A219" i="7"/>
  <c r="A224" i="7"/>
  <c r="A209" i="7"/>
  <c r="A218" i="7"/>
  <c r="A210" i="7"/>
  <c r="A213" i="7"/>
  <c r="A233" i="7"/>
  <c r="A223" i="7"/>
  <c r="A225" i="7"/>
  <c r="A228" i="7"/>
  <c r="A221" i="7"/>
  <c r="A240" i="7"/>
  <c r="A222" i="7"/>
  <c r="A238" i="7"/>
  <c r="A236" i="7"/>
  <c r="A232" i="7"/>
  <c r="A239" i="7"/>
  <c r="A230" i="7"/>
  <c r="A241" i="7"/>
  <c r="A237" i="7"/>
  <c r="A231" i="7"/>
  <c r="A234" i="7"/>
  <c r="A229" i="7"/>
  <c r="A235" i="7"/>
  <c r="A19" i="7"/>
  <c r="B8" i="12" l="1"/>
  <c r="E8" i="12" s="1"/>
  <c r="B12" i="12"/>
  <c r="C12" i="12" s="1"/>
  <c r="B16" i="12"/>
  <c r="E16" i="12" s="1"/>
  <c r="B4" i="12"/>
  <c r="B10" i="12"/>
  <c r="D10" i="12" s="1"/>
  <c r="B14" i="12"/>
  <c r="D14" i="12" s="1"/>
  <c r="B9" i="12"/>
  <c r="C9" i="12" s="1"/>
  <c r="B13" i="12"/>
  <c r="C13" i="12" s="1"/>
  <c r="B7" i="12"/>
  <c r="E7" i="12" s="1"/>
  <c r="B11" i="12"/>
  <c r="E11" i="12" s="1"/>
  <c r="B15" i="12"/>
  <c r="E15" i="12" s="1"/>
  <c r="B19" i="12"/>
  <c r="D19" i="12" s="1"/>
  <c r="B6" i="12"/>
  <c r="D6" i="12" s="1"/>
  <c r="B18" i="12"/>
  <c r="B5" i="12"/>
  <c r="C5" i="12" s="1"/>
  <c r="B17" i="12"/>
  <c r="F6" i="12"/>
  <c r="F8" i="12"/>
  <c r="F10" i="12"/>
  <c r="F12" i="12"/>
  <c r="F14" i="12"/>
  <c r="F16" i="12"/>
  <c r="F18" i="12"/>
  <c r="F4" i="12"/>
  <c r="F5" i="12"/>
  <c r="F7" i="12"/>
  <c r="F9" i="12"/>
  <c r="F11" i="12"/>
  <c r="F13" i="12"/>
  <c r="F15" i="12"/>
  <c r="F17" i="12"/>
  <c r="F19" i="12"/>
  <c r="D18" i="12" l="1"/>
  <c r="C18" i="12"/>
  <c r="E18" i="12"/>
  <c r="E17" i="12"/>
  <c r="C17" i="12"/>
  <c r="D17" i="12"/>
  <c r="D4" i="12"/>
  <c r="B20" i="12"/>
  <c r="D7" i="12"/>
  <c r="C19" i="12"/>
  <c r="E4" i="12"/>
  <c r="E19" i="12"/>
  <c r="C7" i="12"/>
  <c r="E6" i="12"/>
  <c r="D16" i="12"/>
  <c r="C14" i="12"/>
  <c r="C6" i="12"/>
  <c r="E14" i="12"/>
  <c r="C16" i="12"/>
  <c r="E9" i="12"/>
  <c r="D12" i="12"/>
  <c r="D13" i="12"/>
  <c r="C4" i="12"/>
  <c r="C10" i="12"/>
  <c r="E12" i="12"/>
  <c r="D9" i="12"/>
  <c r="E10" i="12"/>
  <c r="C15" i="12"/>
  <c r="C8" i="12"/>
  <c r="E13" i="12"/>
  <c r="C11" i="12"/>
  <c r="D11" i="12"/>
  <c r="E5" i="12"/>
  <c r="D5" i="12"/>
  <c r="D8" i="12"/>
  <c r="D15" i="12"/>
  <c r="E20" i="12" l="1"/>
  <c r="D20" i="12"/>
  <c r="C20" i="12"/>
  <c r="E6" i="8" l="1"/>
  <c r="C7" i="8"/>
  <c r="G7" i="8"/>
  <c r="E8" i="8"/>
  <c r="C9" i="8"/>
  <c r="G9" i="8"/>
  <c r="E10" i="8"/>
  <c r="C11" i="8"/>
  <c r="G11" i="8"/>
  <c r="E12" i="8"/>
  <c r="C13" i="8"/>
  <c r="G13" i="8"/>
  <c r="E14" i="8"/>
  <c r="C15" i="8"/>
  <c r="G15" i="8"/>
  <c r="E16" i="8"/>
  <c r="C17" i="8"/>
  <c r="G17" i="8"/>
  <c r="E18" i="8"/>
  <c r="C19" i="8"/>
  <c r="G19" i="8"/>
  <c r="E20" i="8"/>
  <c r="C21" i="8"/>
  <c r="G21" i="8"/>
  <c r="E22" i="8"/>
  <c r="D6" i="8"/>
  <c r="B7" i="8"/>
  <c r="F7" i="8"/>
  <c r="D8" i="8"/>
  <c r="B9" i="8"/>
  <c r="F9" i="8"/>
  <c r="D10" i="8"/>
  <c r="B11" i="8"/>
  <c r="F11" i="8"/>
  <c r="D12" i="8"/>
  <c r="B13" i="8"/>
  <c r="B15" i="8"/>
  <c r="F15" i="8"/>
  <c r="D16" i="8"/>
  <c r="B17" i="8"/>
  <c r="D18" i="8"/>
  <c r="B19" i="8"/>
  <c r="D20" i="8"/>
  <c r="B21" i="8"/>
  <c r="D22" i="8"/>
  <c r="C6" i="8"/>
  <c r="G6" i="8"/>
  <c r="E7" i="8"/>
  <c r="C8" i="8"/>
  <c r="G8" i="8"/>
  <c r="E9" i="8"/>
  <c r="C10" i="8"/>
  <c r="G10" i="8"/>
  <c r="E11" i="8"/>
  <c r="C12" i="8"/>
  <c r="G12" i="8"/>
  <c r="E13" i="8"/>
  <c r="C14" i="8"/>
  <c r="G14" i="8"/>
  <c r="E15" i="8"/>
  <c r="C16" i="8"/>
  <c r="G16" i="8"/>
  <c r="E17" i="8"/>
  <c r="C18" i="8"/>
  <c r="G18" i="8"/>
  <c r="E19" i="8"/>
  <c r="C20" i="8"/>
  <c r="G20" i="8"/>
  <c r="E21" i="8"/>
  <c r="C22" i="8"/>
  <c r="G22" i="8"/>
  <c r="D14" i="8"/>
  <c r="F17" i="8"/>
  <c r="F21" i="8"/>
  <c r="B6" i="8"/>
  <c r="F6" i="8"/>
  <c r="D7" i="8"/>
  <c r="B8" i="8"/>
  <c r="F8" i="8"/>
  <c r="D9" i="8"/>
  <c r="B10" i="8"/>
  <c r="F10" i="8"/>
  <c r="D11" i="8"/>
  <c r="B12" i="8"/>
  <c r="F12" i="8"/>
  <c r="D13" i="8"/>
  <c r="B14" i="8"/>
  <c r="F14" i="8"/>
  <c r="D15" i="8"/>
  <c r="B16" i="8"/>
  <c r="F16" i="8"/>
  <c r="D17" i="8"/>
  <c r="B18" i="8"/>
  <c r="F18" i="8"/>
  <c r="D19" i="8"/>
  <c r="B20" i="8"/>
  <c r="F20" i="8"/>
  <c r="D21" i="8"/>
  <c r="B22" i="8"/>
  <c r="F22" i="8"/>
  <c r="F13" i="8"/>
  <c r="F19" i="8"/>
  <c r="G208" i="8"/>
  <c r="G212" i="8"/>
  <c r="D207" i="8"/>
  <c r="C208" i="8"/>
  <c r="B209" i="8"/>
  <c r="F209" i="8"/>
  <c r="E210" i="8"/>
  <c r="D211" i="8"/>
  <c r="C212" i="8"/>
  <c r="C206" i="8"/>
  <c r="B206" i="8"/>
  <c r="D166" i="8"/>
  <c r="F165" i="8"/>
  <c r="B165" i="8"/>
  <c r="D148" i="8"/>
  <c r="F147" i="8"/>
  <c r="B147" i="8"/>
  <c r="D93" i="8"/>
  <c r="F92" i="8"/>
  <c r="B92" i="8"/>
  <c r="E41" i="8"/>
  <c r="C42" i="8"/>
  <c r="G42" i="8"/>
  <c r="G210" i="8"/>
  <c r="E208" i="8"/>
  <c r="C210" i="8"/>
  <c r="F211" i="8"/>
  <c r="E206" i="8"/>
  <c r="B166" i="8"/>
  <c r="D165" i="8"/>
  <c r="B148" i="8"/>
  <c r="F93" i="8"/>
  <c r="C41" i="8"/>
  <c r="G41" i="8"/>
  <c r="G206" i="8"/>
  <c r="D208" i="8"/>
  <c r="B210" i="8"/>
  <c r="E211" i="8"/>
  <c r="D206" i="8"/>
  <c r="C166" i="8"/>
  <c r="G148" i="8"/>
  <c r="E147" i="8"/>
  <c r="C93" i="8"/>
  <c r="B41" i="8"/>
  <c r="D42" i="8"/>
  <c r="G207" i="8"/>
  <c r="G211" i="8"/>
  <c r="C207" i="8"/>
  <c r="B208" i="8"/>
  <c r="F208" i="8"/>
  <c r="E209" i="8"/>
  <c r="D210" i="8"/>
  <c r="C211" i="8"/>
  <c r="B212" i="8"/>
  <c r="F212" i="8"/>
  <c r="F206" i="8"/>
  <c r="E166" i="8"/>
  <c r="G165" i="8"/>
  <c r="C165" i="8"/>
  <c r="E148" i="8"/>
  <c r="G147" i="8"/>
  <c r="C147" i="8"/>
  <c r="E93" i="8"/>
  <c r="G92" i="8"/>
  <c r="C92" i="8"/>
  <c r="D41" i="8"/>
  <c r="B42" i="8"/>
  <c r="F42" i="8"/>
  <c r="B207" i="8"/>
  <c r="F207" i="8"/>
  <c r="D209" i="8"/>
  <c r="B211" i="8"/>
  <c r="E212" i="8"/>
  <c r="F166" i="8"/>
  <c r="F148" i="8"/>
  <c r="D147" i="8"/>
  <c r="B93" i="8"/>
  <c r="D92" i="8"/>
  <c r="E42" i="8"/>
  <c r="G209" i="8"/>
  <c r="E207" i="8"/>
  <c r="C209" i="8"/>
  <c r="F210" i="8"/>
  <c r="D212" i="8"/>
  <c r="G166" i="8"/>
  <c r="E165" i="8"/>
  <c r="C148" i="8"/>
  <c r="G93" i="8"/>
  <c r="E92" i="8"/>
  <c r="F41" i="8"/>
  <c r="E221" i="8"/>
  <c r="C222" i="8"/>
  <c r="G222" i="8"/>
  <c r="E223" i="8"/>
  <c r="C224" i="8"/>
  <c r="G224" i="8"/>
  <c r="E225" i="8"/>
  <c r="C226" i="8"/>
  <c r="G226" i="8"/>
  <c r="F220" i="8"/>
  <c r="C216" i="8"/>
  <c r="G216" i="8"/>
  <c r="E217" i="8"/>
  <c r="F215" i="8"/>
  <c r="C200" i="8"/>
  <c r="G200" i="8"/>
  <c r="E201" i="8"/>
  <c r="C202" i="8"/>
  <c r="G202" i="8"/>
  <c r="E203" i="8"/>
  <c r="D199" i="8"/>
  <c r="B199" i="8"/>
  <c r="E191" i="8"/>
  <c r="C192" i="8"/>
  <c r="G192" i="8"/>
  <c r="E193" i="8"/>
  <c r="C194" i="8"/>
  <c r="G194" i="8"/>
  <c r="E195" i="8"/>
  <c r="C196" i="8"/>
  <c r="G196" i="8"/>
  <c r="F190" i="8"/>
  <c r="D181" i="8"/>
  <c r="C182" i="8"/>
  <c r="G182" i="8"/>
  <c r="F183" i="8"/>
  <c r="E184" i="8"/>
  <c r="D185" i="8"/>
  <c r="C186" i="8"/>
  <c r="G186" i="8"/>
  <c r="F187" i="8"/>
  <c r="B182" i="8"/>
  <c r="B186" i="8"/>
  <c r="B181" i="8"/>
  <c r="E172" i="8"/>
  <c r="C173" i="8"/>
  <c r="G173" i="8"/>
  <c r="E174" i="8"/>
  <c r="C175" i="8"/>
  <c r="G175" i="8"/>
  <c r="E176" i="8"/>
  <c r="C177" i="8"/>
  <c r="G177" i="8"/>
  <c r="D171" i="8"/>
  <c r="B171" i="8"/>
  <c r="E154" i="8"/>
  <c r="C155" i="8"/>
  <c r="G155" i="8"/>
  <c r="E156" i="8"/>
  <c r="C157" i="8"/>
  <c r="G157" i="8"/>
  <c r="E158" i="8"/>
  <c r="C159" i="8"/>
  <c r="G159" i="8"/>
  <c r="E160" i="8"/>
  <c r="C161" i="8"/>
  <c r="G161" i="8"/>
  <c r="E162" i="8"/>
  <c r="C163" i="8"/>
  <c r="G163" i="8"/>
  <c r="E164" i="8"/>
  <c r="C167" i="8"/>
  <c r="G167" i="8"/>
  <c r="E168" i="8"/>
  <c r="D153" i="8"/>
  <c r="B153" i="8"/>
  <c r="E134" i="8"/>
  <c r="C135" i="8"/>
  <c r="G135" i="8"/>
  <c r="E136" i="8"/>
  <c r="C137" i="8"/>
  <c r="G137" i="8"/>
  <c r="E138" i="8"/>
  <c r="C139" i="8"/>
  <c r="G139" i="8"/>
  <c r="E140" i="8"/>
  <c r="C141" i="8"/>
  <c r="G141" i="8"/>
  <c r="E142" i="8"/>
  <c r="C143" i="8"/>
  <c r="G143" i="8"/>
  <c r="E144" i="8"/>
  <c r="C145" i="8"/>
  <c r="G145" i="8"/>
  <c r="E146" i="8"/>
  <c r="C149" i="8"/>
  <c r="G149" i="8"/>
  <c r="E150" i="8"/>
  <c r="D133" i="8"/>
  <c r="B133" i="8"/>
  <c r="E117" i="8"/>
  <c r="C118" i="8"/>
  <c r="G118" i="8"/>
  <c r="E119" i="8"/>
  <c r="C120" i="8"/>
  <c r="G120" i="8"/>
  <c r="E121" i="8"/>
  <c r="C122" i="8"/>
  <c r="G122" i="8"/>
  <c r="E123" i="8"/>
  <c r="C124" i="8"/>
  <c r="G124" i="8"/>
  <c r="E125" i="8"/>
  <c r="C126" i="8"/>
  <c r="G126" i="8"/>
  <c r="E127" i="8"/>
  <c r="C128" i="8"/>
  <c r="G128" i="8"/>
  <c r="E129" i="8"/>
  <c r="C130" i="8"/>
  <c r="G130" i="8"/>
  <c r="D116" i="8"/>
  <c r="B116" i="8"/>
  <c r="E99" i="8"/>
  <c r="C100" i="8"/>
  <c r="G100" i="8"/>
  <c r="E101" i="8"/>
  <c r="C102" i="8"/>
  <c r="G102" i="8"/>
  <c r="E103" i="8"/>
  <c r="C104" i="8"/>
  <c r="G104" i="8"/>
  <c r="E105" i="8"/>
  <c r="C106" i="8"/>
  <c r="G106" i="8"/>
  <c r="E107" i="8"/>
  <c r="C108" i="8"/>
  <c r="G108" i="8"/>
  <c r="E109" i="8"/>
  <c r="C110" i="8"/>
  <c r="G110" i="8"/>
  <c r="E111" i="8"/>
  <c r="C112" i="8"/>
  <c r="G112" i="8"/>
  <c r="E113" i="8"/>
  <c r="F98" i="8"/>
  <c r="C83" i="8"/>
  <c r="G83" i="8"/>
  <c r="E84" i="8"/>
  <c r="C85" i="8"/>
  <c r="G85" i="8"/>
  <c r="E86" i="8"/>
  <c r="C87" i="8"/>
  <c r="G87" i="8"/>
  <c r="E88" i="8"/>
  <c r="C89" i="8"/>
  <c r="G89" i="8"/>
  <c r="E90" i="8"/>
  <c r="C91" i="8"/>
  <c r="G91" i="8"/>
  <c r="E94" i="8"/>
  <c r="C95" i="8"/>
  <c r="G95" i="8"/>
  <c r="F82" i="8"/>
  <c r="C66" i="8"/>
  <c r="G66" i="8"/>
  <c r="E67" i="8"/>
  <c r="C68" i="8"/>
  <c r="G68" i="8"/>
  <c r="E69" i="8"/>
  <c r="C70" i="8"/>
  <c r="G70" i="8"/>
  <c r="E71" i="8"/>
  <c r="C72" i="8"/>
  <c r="G72" i="8"/>
  <c r="E73" i="8"/>
  <c r="C74" i="8"/>
  <c r="G74" i="8"/>
  <c r="E75" i="8"/>
  <c r="C76" i="8"/>
  <c r="G76" i="8"/>
  <c r="E77" i="8"/>
  <c r="C78" i="8"/>
  <c r="G78" i="8"/>
  <c r="E79" i="8"/>
  <c r="D65" i="8"/>
  <c r="B65" i="8"/>
  <c r="E46" i="8"/>
  <c r="C47" i="8"/>
  <c r="G47" i="8"/>
  <c r="E48" i="8"/>
  <c r="C49" i="8"/>
  <c r="G49" i="8"/>
  <c r="E50" i="8"/>
  <c r="C51" i="8"/>
  <c r="G51" i="8"/>
  <c r="E52" i="8"/>
  <c r="C53" i="8"/>
  <c r="G53" i="8"/>
  <c r="E54" i="8"/>
  <c r="C55" i="8"/>
  <c r="G55" i="8"/>
  <c r="E56" i="8"/>
  <c r="C57" i="8"/>
  <c r="G57" i="8"/>
  <c r="E58" i="8"/>
  <c r="C59" i="8"/>
  <c r="G59" i="8"/>
  <c r="E60" i="8"/>
  <c r="C61" i="8"/>
  <c r="G61" i="8"/>
  <c r="E62" i="8"/>
  <c r="D45" i="8"/>
  <c r="B45" i="8"/>
  <c r="E26" i="8"/>
  <c r="C27" i="8"/>
  <c r="G27" i="8"/>
  <c r="E28" i="8"/>
  <c r="C29" i="8"/>
  <c r="G29" i="8"/>
  <c r="E30" i="8"/>
  <c r="C31" i="8"/>
  <c r="G31" i="8"/>
  <c r="E32" i="8"/>
  <c r="C33" i="8"/>
  <c r="G33" i="8"/>
  <c r="E34" i="8"/>
  <c r="C35" i="8"/>
  <c r="G35" i="8"/>
  <c r="E36" i="8"/>
  <c r="C37" i="8"/>
  <c r="G37" i="8"/>
  <c r="E38" i="8"/>
  <c r="C39" i="8"/>
  <c r="G39" i="8"/>
  <c r="E40" i="8"/>
  <c r="D221" i="8"/>
  <c r="B222" i="8"/>
  <c r="F222" i="8"/>
  <c r="D223" i="8"/>
  <c r="B224" i="8"/>
  <c r="F224" i="8"/>
  <c r="D225" i="8"/>
  <c r="B226" i="8"/>
  <c r="F226" i="8"/>
  <c r="E220" i="8"/>
  <c r="B216" i="8"/>
  <c r="F216" i="8"/>
  <c r="D217" i="8"/>
  <c r="E215" i="8"/>
  <c r="B200" i="8"/>
  <c r="F200" i="8"/>
  <c r="D201" i="8"/>
  <c r="B202" i="8"/>
  <c r="F202" i="8"/>
  <c r="D203" i="8"/>
  <c r="C199" i="8"/>
  <c r="G199" i="8"/>
  <c r="D191" i="8"/>
  <c r="B192" i="8"/>
  <c r="F192" i="8"/>
  <c r="D193" i="8"/>
  <c r="B194" i="8"/>
  <c r="F194" i="8"/>
  <c r="D195" i="8"/>
  <c r="B196" i="8"/>
  <c r="F196" i="8"/>
  <c r="E190" i="8"/>
  <c r="C181" i="8"/>
  <c r="G181" i="8"/>
  <c r="F182" i="8"/>
  <c r="E183" i="8"/>
  <c r="D184" i="8"/>
  <c r="C185" i="8"/>
  <c r="G185" i="8"/>
  <c r="F186" i="8"/>
  <c r="E187" i="8"/>
  <c r="B185" i="8"/>
  <c r="D172" i="8"/>
  <c r="B173" i="8"/>
  <c r="F173" i="8"/>
  <c r="D174" i="8"/>
  <c r="B175" i="8"/>
  <c r="F175" i="8"/>
  <c r="D176" i="8"/>
  <c r="B177" i="8"/>
  <c r="F177" i="8"/>
  <c r="C171" i="8"/>
  <c r="G171" i="8"/>
  <c r="D154" i="8"/>
  <c r="B155" i="8"/>
  <c r="F155" i="8"/>
  <c r="D156" i="8"/>
  <c r="B157" i="8"/>
  <c r="F157" i="8"/>
  <c r="D158" i="8"/>
  <c r="B159" i="8"/>
  <c r="F159" i="8"/>
  <c r="D160" i="8"/>
  <c r="B161" i="8"/>
  <c r="F161" i="8"/>
  <c r="D162" i="8"/>
  <c r="B163" i="8"/>
  <c r="F163" i="8"/>
  <c r="D164" i="8"/>
  <c r="B167" i="8"/>
  <c r="F167" i="8"/>
  <c r="D168" i="8"/>
  <c r="C153" i="8"/>
  <c r="G153" i="8"/>
  <c r="D134" i="8"/>
  <c r="B135" i="8"/>
  <c r="F135" i="8"/>
  <c r="D136" i="8"/>
  <c r="B137" i="8"/>
  <c r="F137" i="8"/>
  <c r="D138" i="8"/>
  <c r="B139" i="8"/>
  <c r="F139" i="8"/>
  <c r="D140" i="8"/>
  <c r="B141" i="8"/>
  <c r="F141" i="8"/>
  <c r="D142" i="8"/>
  <c r="B143" i="8"/>
  <c r="F143" i="8"/>
  <c r="D144" i="8"/>
  <c r="B145" i="8"/>
  <c r="F145" i="8"/>
  <c r="D146" i="8"/>
  <c r="B149" i="8"/>
  <c r="F149" i="8"/>
  <c r="D150" i="8"/>
  <c r="C133" i="8"/>
  <c r="G133" i="8"/>
  <c r="D117" i="8"/>
  <c r="B118" i="8"/>
  <c r="F118" i="8"/>
  <c r="D119" i="8"/>
  <c r="B120" i="8"/>
  <c r="F120" i="8"/>
  <c r="D121" i="8"/>
  <c r="B122" i="8"/>
  <c r="F122" i="8"/>
  <c r="D123" i="8"/>
  <c r="B124" i="8"/>
  <c r="F124" i="8"/>
  <c r="D125" i="8"/>
  <c r="B126" i="8"/>
  <c r="F126" i="8"/>
  <c r="D127" i="8"/>
  <c r="B128" i="8"/>
  <c r="F128" i="8"/>
  <c r="D129" i="8"/>
  <c r="B130" i="8"/>
  <c r="F130" i="8"/>
  <c r="C116" i="8"/>
  <c r="G116" i="8"/>
  <c r="D99" i="8"/>
  <c r="B100" i="8"/>
  <c r="F100" i="8"/>
  <c r="D101" i="8"/>
  <c r="B102" i="8"/>
  <c r="F102" i="8"/>
  <c r="D103" i="8"/>
  <c r="B104" i="8"/>
  <c r="F104" i="8"/>
  <c r="D105" i="8"/>
  <c r="B106" i="8"/>
  <c r="F106" i="8"/>
  <c r="D107" i="8"/>
  <c r="B108" i="8"/>
  <c r="F108" i="8"/>
  <c r="D109" i="8"/>
  <c r="B110" i="8"/>
  <c r="F110" i="8"/>
  <c r="D111" i="8"/>
  <c r="B112" i="8"/>
  <c r="F112" i="8"/>
  <c r="D113" i="8"/>
  <c r="E98" i="8"/>
  <c r="B83" i="8"/>
  <c r="F83" i="8"/>
  <c r="D84" i="8"/>
  <c r="B85" i="8"/>
  <c r="F85" i="8"/>
  <c r="D86" i="8"/>
  <c r="B87" i="8"/>
  <c r="F87" i="8"/>
  <c r="D88" i="8"/>
  <c r="B89" i="8"/>
  <c r="F89" i="8"/>
  <c r="D90" i="8"/>
  <c r="B91" i="8"/>
  <c r="F91" i="8"/>
  <c r="D94" i="8"/>
  <c r="B95" i="8"/>
  <c r="F95" i="8"/>
  <c r="E82" i="8"/>
  <c r="B66" i="8"/>
  <c r="F66" i="8"/>
  <c r="D67" i="8"/>
  <c r="B68" i="8"/>
  <c r="F68" i="8"/>
  <c r="D69" i="8"/>
  <c r="B70" i="8"/>
  <c r="F70" i="8"/>
  <c r="D71" i="8"/>
  <c r="B72" i="8"/>
  <c r="F72" i="8"/>
  <c r="D73" i="8"/>
  <c r="B74" i="8"/>
  <c r="F74" i="8"/>
  <c r="D75" i="8"/>
  <c r="B76" i="8"/>
  <c r="F76" i="8"/>
  <c r="D77" i="8"/>
  <c r="B78" i="8"/>
  <c r="F78" i="8"/>
  <c r="D79" i="8"/>
  <c r="C65" i="8"/>
  <c r="G65" i="8"/>
  <c r="D46" i="8"/>
  <c r="B47" i="8"/>
  <c r="F47" i="8"/>
  <c r="D48" i="8"/>
  <c r="B49" i="8"/>
  <c r="F49" i="8"/>
  <c r="D50" i="8"/>
  <c r="B51" i="8"/>
  <c r="F51" i="8"/>
  <c r="D52" i="8"/>
  <c r="B53" i="8"/>
  <c r="F53" i="8"/>
  <c r="D54" i="8"/>
  <c r="B55" i="8"/>
  <c r="F55" i="8"/>
  <c r="D56" i="8"/>
  <c r="B57" i="8"/>
  <c r="F57" i="8"/>
  <c r="D58" i="8"/>
  <c r="B59" i="8"/>
  <c r="F59" i="8"/>
  <c r="D60" i="8"/>
  <c r="B61" i="8"/>
  <c r="F61" i="8"/>
  <c r="D62" i="8"/>
  <c r="C45" i="8"/>
  <c r="G45" i="8"/>
  <c r="D26" i="8"/>
  <c r="B27" i="8"/>
  <c r="F27" i="8"/>
  <c r="D28" i="8"/>
  <c r="B29" i="8"/>
  <c r="F29" i="8"/>
  <c r="D30" i="8"/>
  <c r="B31" i="8"/>
  <c r="F31" i="8"/>
  <c r="D32" i="8"/>
  <c r="B33" i="8"/>
  <c r="F33" i="8"/>
  <c r="D34" i="8"/>
  <c r="B35" i="8"/>
  <c r="F35" i="8"/>
  <c r="D36" i="8"/>
  <c r="B37" i="8"/>
  <c r="F37" i="8"/>
  <c r="D38" i="8"/>
  <c r="B39" i="8"/>
  <c r="F39" i="8"/>
  <c r="G221" i="8"/>
  <c r="C223" i="8"/>
  <c r="E224" i="8"/>
  <c r="G225" i="8"/>
  <c r="D220" i="8"/>
  <c r="E216" i="8"/>
  <c r="G217" i="8"/>
  <c r="D215" i="8"/>
  <c r="E200" i="8"/>
  <c r="G201" i="8"/>
  <c r="C203" i="8"/>
  <c r="C191" i="8"/>
  <c r="E192" i="8"/>
  <c r="G193" i="8"/>
  <c r="C195" i="8"/>
  <c r="E196" i="8"/>
  <c r="D190" i="8"/>
  <c r="F181" i="8"/>
  <c r="D183" i="8"/>
  <c r="G184" i="8"/>
  <c r="E186" i="8"/>
  <c r="G172" i="8"/>
  <c r="C174" i="8"/>
  <c r="E175" i="8"/>
  <c r="G176" i="8"/>
  <c r="C154" i="8"/>
  <c r="E155" i="8"/>
  <c r="G156" i="8"/>
  <c r="C158" i="8"/>
  <c r="E159" i="8"/>
  <c r="G160" i="8"/>
  <c r="C162" i="8"/>
  <c r="E163" i="8"/>
  <c r="G164" i="8"/>
  <c r="C168" i="8"/>
  <c r="F153" i="8"/>
  <c r="G134" i="8"/>
  <c r="C136" i="8"/>
  <c r="E137" i="8"/>
  <c r="G138" i="8"/>
  <c r="C140" i="8"/>
  <c r="E141" i="8"/>
  <c r="G142" i="8"/>
  <c r="C144" i="8"/>
  <c r="E145" i="8"/>
  <c r="G146" i="8"/>
  <c r="C150" i="8"/>
  <c r="F133" i="8"/>
  <c r="G117" i="8"/>
  <c r="C119" i="8"/>
  <c r="E120" i="8"/>
  <c r="G121" i="8"/>
  <c r="C123" i="8"/>
  <c r="E124" i="8"/>
  <c r="G125" i="8"/>
  <c r="C127" i="8"/>
  <c r="E128" i="8"/>
  <c r="G129" i="8"/>
  <c r="F116" i="8"/>
  <c r="G99" i="8"/>
  <c r="C101" i="8"/>
  <c r="E102" i="8"/>
  <c r="G103" i="8"/>
  <c r="C105" i="8"/>
  <c r="E106" i="8"/>
  <c r="G107" i="8"/>
  <c r="C109" i="8"/>
  <c r="E110" i="8"/>
  <c r="G111" i="8"/>
  <c r="C113" i="8"/>
  <c r="B98" i="8"/>
  <c r="C84" i="8"/>
  <c r="E85" i="8"/>
  <c r="G86" i="8"/>
  <c r="C88" i="8"/>
  <c r="E89" i="8"/>
  <c r="G90" i="8"/>
  <c r="C94" i="8"/>
  <c r="E95" i="8"/>
  <c r="B82" i="8"/>
  <c r="C67" i="8"/>
  <c r="E68" i="8"/>
  <c r="G69" i="8"/>
  <c r="C71" i="8"/>
  <c r="E72" i="8"/>
  <c r="G73" i="8"/>
  <c r="C75" i="8"/>
  <c r="E76" i="8"/>
  <c r="G77" i="8"/>
  <c r="C79" i="8"/>
  <c r="C46" i="8"/>
  <c r="E47" i="8"/>
  <c r="G48" i="8"/>
  <c r="C50" i="8"/>
  <c r="E51" i="8"/>
  <c r="G52" i="8"/>
  <c r="C54" i="8"/>
  <c r="E55" i="8"/>
  <c r="G56" i="8"/>
  <c r="C58" i="8"/>
  <c r="E59" i="8"/>
  <c r="G60" i="8"/>
  <c r="C62" i="8"/>
  <c r="F45" i="8"/>
  <c r="G26" i="8"/>
  <c r="C28" i="8"/>
  <c r="E29" i="8"/>
  <c r="G30" i="8"/>
  <c r="C32" i="8"/>
  <c r="E33" i="8"/>
  <c r="G34" i="8"/>
  <c r="C36" i="8"/>
  <c r="E37" i="8"/>
  <c r="G38" i="8"/>
  <c r="C40" i="8"/>
  <c r="E25" i="8"/>
  <c r="B71" i="8"/>
  <c r="C221" i="8"/>
  <c r="G223" i="8"/>
  <c r="C225" i="8"/>
  <c r="B220" i="8"/>
  <c r="C201" i="8"/>
  <c r="G203" i="8"/>
  <c r="F199" i="8"/>
  <c r="C193" i="8"/>
  <c r="G195" i="8"/>
  <c r="C184" i="8"/>
  <c r="F185" i="8"/>
  <c r="B184" i="8"/>
  <c r="E173" i="8"/>
  <c r="C176" i="8"/>
  <c r="F171" i="8"/>
  <c r="E157" i="8"/>
  <c r="C160" i="8"/>
  <c r="G162" i="8"/>
  <c r="E167" i="8"/>
  <c r="C134" i="8"/>
  <c r="G136" i="8"/>
  <c r="E139" i="8"/>
  <c r="E143" i="8"/>
  <c r="C146" i="8"/>
  <c r="G150" i="8"/>
  <c r="E118" i="8"/>
  <c r="C121" i="8"/>
  <c r="G123" i="8"/>
  <c r="E126" i="8"/>
  <c r="C129" i="8"/>
  <c r="E100" i="8"/>
  <c r="E104" i="8"/>
  <c r="C107" i="8"/>
  <c r="G109" i="8"/>
  <c r="E112" i="8"/>
  <c r="D98" i="8"/>
  <c r="G84" i="8"/>
  <c r="E87" i="8"/>
  <c r="C90" i="8"/>
  <c r="G94" i="8"/>
  <c r="E66" i="8"/>
  <c r="C69" i="8"/>
  <c r="G71" i="8"/>
  <c r="E74" i="8"/>
  <c r="E78" i="8"/>
  <c r="G46" i="8"/>
  <c r="E49" i="8"/>
  <c r="C52" i="8"/>
  <c r="G54" i="8"/>
  <c r="E57" i="8"/>
  <c r="C60" i="8"/>
  <c r="G62" i="8"/>
  <c r="E27" i="8"/>
  <c r="C30" i="8"/>
  <c r="G32" i="8"/>
  <c r="E35" i="8"/>
  <c r="C38" i="8"/>
  <c r="F40" i="8"/>
  <c r="G25" i="8"/>
  <c r="D222" i="8"/>
  <c r="B225" i="8"/>
  <c r="D226" i="8"/>
  <c r="B201" i="8"/>
  <c r="F203" i="8"/>
  <c r="F191" i="8"/>
  <c r="D194" i="8"/>
  <c r="G190" i="8"/>
  <c r="D182" i="8"/>
  <c r="C187" i="8"/>
  <c r="B172" i="8"/>
  <c r="F174" i="8"/>
  <c r="D177" i="8"/>
  <c r="F154" i="8"/>
  <c r="D157" i="8"/>
  <c r="B160" i="8"/>
  <c r="F162" i="8"/>
  <c r="D167" i="8"/>
  <c r="B134" i="8"/>
  <c r="F136" i="8"/>
  <c r="D139" i="8"/>
  <c r="B142" i="8"/>
  <c r="F144" i="8"/>
  <c r="F150" i="8"/>
  <c r="D118" i="8"/>
  <c r="B121" i="8"/>
  <c r="F123" i="8"/>
  <c r="D126" i="8"/>
  <c r="B129" i="8"/>
  <c r="D100" i="8"/>
  <c r="B103" i="8"/>
  <c r="F105" i="8"/>
  <c r="F109" i="8"/>
  <c r="D112" i="8"/>
  <c r="C98" i="8"/>
  <c r="F84" i="8"/>
  <c r="F88" i="8"/>
  <c r="D91" i="8"/>
  <c r="C82" i="8"/>
  <c r="F67" i="8"/>
  <c r="F71" i="8"/>
  <c r="D74" i="8"/>
  <c r="B77" i="8"/>
  <c r="F79" i="8"/>
  <c r="F46" i="8"/>
  <c r="D49" i="8"/>
  <c r="B52" i="8"/>
  <c r="F221" i="8"/>
  <c r="B223" i="8"/>
  <c r="D224" i="8"/>
  <c r="F225" i="8"/>
  <c r="C220" i="8"/>
  <c r="D216" i="8"/>
  <c r="F217" i="8"/>
  <c r="C215" i="8"/>
  <c r="D200" i="8"/>
  <c r="F201" i="8"/>
  <c r="B203" i="8"/>
  <c r="B191" i="8"/>
  <c r="D192" i="8"/>
  <c r="F193" i="8"/>
  <c r="B195" i="8"/>
  <c r="D196" i="8"/>
  <c r="C190" i="8"/>
  <c r="E181" i="8"/>
  <c r="C183" i="8"/>
  <c r="F184" i="8"/>
  <c r="D186" i="8"/>
  <c r="G187" i="8"/>
  <c r="B187" i="8"/>
  <c r="F172" i="8"/>
  <c r="B174" i="8"/>
  <c r="D175" i="8"/>
  <c r="F176" i="8"/>
  <c r="B154" i="8"/>
  <c r="D155" i="8"/>
  <c r="F156" i="8"/>
  <c r="B158" i="8"/>
  <c r="D159" i="8"/>
  <c r="F160" i="8"/>
  <c r="B162" i="8"/>
  <c r="D163" i="8"/>
  <c r="F164" i="8"/>
  <c r="B168" i="8"/>
  <c r="E153" i="8"/>
  <c r="F134" i="8"/>
  <c r="B136" i="8"/>
  <c r="D137" i="8"/>
  <c r="F138" i="8"/>
  <c r="B140" i="8"/>
  <c r="D141" i="8"/>
  <c r="F142" i="8"/>
  <c r="B144" i="8"/>
  <c r="D145" i="8"/>
  <c r="F146" i="8"/>
  <c r="B150" i="8"/>
  <c r="E133" i="8"/>
  <c r="F117" i="8"/>
  <c r="B119" i="8"/>
  <c r="D120" i="8"/>
  <c r="F121" i="8"/>
  <c r="B123" i="8"/>
  <c r="D124" i="8"/>
  <c r="F125" i="8"/>
  <c r="B127" i="8"/>
  <c r="D128" i="8"/>
  <c r="F129" i="8"/>
  <c r="E116" i="8"/>
  <c r="F99" i="8"/>
  <c r="B101" i="8"/>
  <c r="D102" i="8"/>
  <c r="F103" i="8"/>
  <c r="B105" i="8"/>
  <c r="D106" i="8"/>
  <c r="F107" i="8"/>
  <c r="B109" i="8"/>
  <c r="D110" i="8"/>
  <c r="F111" i="8"/>
  <c r="B113" i="8"/>
  <c r="G98" i="8"/>
  <c r="B84" i="8"/>
  <c r="D85" i="8"/>
  <c r="F86" i="8"/>
  <c r="B88" i="8"/>
  <c r="D89" i="8"/>
  <c r="F90" i="8"/>
  <c r="B94" i="8"/>
  <c r="D95" i="8"/>
  <c r="G82" i="8"/>
  <c r="B67" i="8"/>
  <c r="D68" i="8"/>
  <c r="F69" i="8"/>
  <c r="D72" i="8"/>
  <c r="F73" i="8"/>
  <c r="B75" i="8"/>
  <c r="D76" i="8"/>
  <c r="F77" i="8"/>
  <c r="B79" i="8"/>
  <c r="B46" i="8"/>
  <c r="D47" i="8"/>
  <c r="F48" i="8"/>
  <c r="B50" i="8"/>
  <c r="D51" i="8"/>
  <c r="F52" i="8"/>
  <c r="B54" i="8"/>
  <c r="D55" i="8"/>
  <c r="F56" i="8"/>
  <c r="B58" i="8"/>
  <c r="D59" i="8"/>
  <c r="F60" i="8"/>
  <c r="B62" i="8"/>
  <c r="E45" i="8"/>
  <c r="F26" i="8"/>
  <c r="B28" i="8"/>
  <c r="D29" i="8"/>
  <c r="F30" i="8"/>
  <c r="B32" i="8"/>
  <c r="D33" i="8"/>
  <c r="F34" i="8"/>
  <c r="B36" i="8"/>
  <c r="D37" i="8"/>
  <c r="F38" i="8"/>
  <c r="B40" i="8"/>
  <c r="G40" i="8"/>
  <c r="D25" i="8"/>
  <c r="B25" i="8"/>
  <c r="E222" i="8"/>
  <c r="E226" i="8"/>
  <c r="C217" i="8"/>
  <c r="B215" i="8"/>
  <c r="E202" i="8"/>
  <c r="G191" i="8"/>
  <c r="E194" i="8"/>
  <c r="B190" i="8"/>
  <c r="E182" i="8"/>
  <c r="D187" i="8"/>
  <c r="C172" i="8"/>
  <c r="G174" i="8"/>
  <c r="E177" i="8"/>
  <c r="G154" i="8"/>
  <c r="C156" i="8"/>
  <c r="G158" i="8"/>
  <c r="E161" i="8"/>
  <c r="C164" i="8"/>
  <c r="G168" i="8"/>
  <c r="E135" i="8"/>
  <c r="C138" i="8"/>
  <c r="G140" i="8"/>
  <c r="C142" i="8"/>
  <c r="G144" i="8"/>
  <c r="E149" i="8"/>
  <c r="C117" i="8"/>
  <c r="G119" i="8"/>
  <c r="E122" i="8"/>
  <c r="C125" i="8"/>
  <c r="G127" i="8"/>
  <c r="E130" i="8"/>
  <c r="C99" i="8"/>
  <c r="G101" i="8"/>
  <c r="C103" i="8"/>
  <c r="G105" i="8"/>
  <c r="E108" i="8"/>
  <c r="C111" i="8"/>
  <c r="G113" i="8"/>
  <c r="E83" i="8"/>
  <c r="C86" i="8"/>
  <c r="G88" i="8"/>
  <c r="E91" i="8"/>
  <c r="D82" i="8"/>
  <c r="G67" i="8"/>
  <c r="E70" i="8"/>
  <c r="C73" i="8"/>
  <c r="G75" i="8"/>
  <c r="C77" i="8"/>
  <c r="G79" i="8"/>
  <c r="F65" i="8"/>
  <c r="C48" i="8"/>
  <c r="G50" i="8"/>
  <c r="E53" i="8"/>
  <c r="C56" i="8"/>
  <c r="G58" i="8"/>
  <c r="E61" i="8"/>
  <c r="C26" i="8"/>
  <c r="G28" i="8"/>
  <c r="E31" i="8"/>
  <c r="C34" i="8"/>
  <c r="G36" i="8"/>
  <c r="E39" i="8"/>
  <c r="C25" i="8"/>
  <c r="B221" i="8"/>
  <c r="F223" i="8"/>
  <c r="G220" i="8"/>
  <c r="B217" i="8"/>
  <c r="G215" i="8"/>
  <c r="D202" i="8"/>
  <c r="E199" i="8"/>
  <c r="B193" i="8"/>
  <c r="F195" i="8"/>
  <c r="G183" i="8"/>
  <c r="E185" i="8"/>
  <c r="B183" i="8"/>
  <c r="D173" i="8"/>
  <c r="B176" i="8"/>
  <c r="E171" i="8"/>
  <c r="B156" i="8"/>
  <c r="F158" i="8"/>
  <c r="D161" i="8"/>
  <c r="B164" i="8"/>
  <c r="F168" i="8"/>
  <c r="D135" i="8"/>
  <c r="B138" i="8"/>
  <c r="F140" i="8"/>
  <c r="D143" i="8"/>
  <c r="B146" i="8"/>
  <c r="D149" i="8"/>
  <c r="B117" i="8"/>
  <c r="F119" i="8"/>
  <c r="D122" i="8"/>
  <c r="B125" i="8"/>
  <c r="F127" i="8"/>
  <c r="D130" i="8"/>
  <c r="B99" i="8"/>
  <c r="F101" i="8"/>
  <c r="D104" i="8"/>
  <c r="B107" i="8"/>
  <c r="D108" i="8"/>
  <c r="B111" i="8"/>
  <c r="F113" i="8"/>
  <c r="D83" i="8"/>
  <c r="B86" i="8"/>
  <c r="D87" i="8"/>
  <c r="B90" i="8"/>
  <c r="F94" i="8"/>
  <c r="D66" i="8"/>
  <c r="B69" i="8"/>
  <c r="D70" i="8"/>
  <c r="B73" i="8"/>
  <c r="F75" i="8"/>
  <c r="D78" i="8"/>
  <c r="E65" i="8"/>
  <c r="B48" i="8"/>
  <c r="F50" i="8"/>
  <c r="D57" i="8"/>
  <c r="F62" i="8"/>
  <c r="B30" i="8"/>
  <c r="D35" i="8"/>
  <c r="D40" i="8"/>
  <c r="B60" i="8"/>
  <c r="D27" i="8"/>
  <c r="B38" i="8"/>
  <c r="D53" i="8"/>
  <c r="B26" i="8"/>
  <c r="F36" i="8"/>
  <c r="B56" i="8"/>
  <c r="D61" i="8"/>
  <c r="F28" i="8"/>
  <c r="B34" i="8"/>
  <c r="D39" i="8"/>
  <c r="F25" i="8"/>
  <c r="F54" i="8"/>
  <c r="F32" i="8"/>
  <c r="F58" i="8"/>
  <c r="D31" i="8"/>
  <c r="G5" i="8"/>
  <c r="E5" i="8"/>
  <c r="C5" i="8"/>
  <c r="D5" i="8"/>
  <c r="B5" i="8"/>
  <c r="F5" i="8"/>
</calcChain>
</file>

<file path=xl/sharedStrings.xml><?xml version="1.0" encoding="utf-8"?>
<sst xmlns="http://schemas.openxmlformats.org/spreadsheetml/2006/main" count="1449" uniqueCount="352">
  <si>
    <t>语文</t>
  </si>
  <si>
    <t>数学</t>
  </si>
  <si>
    <t>物理</t>
  </si>
  <si>
    <t>化学</t>
  </si>
  <si>
    <t>生物</t>
  </si>
  <si>
    <t>地理</t>
  </si>
  <si>
    <t>体育</t>
  </si>
  <si>
    <t>音乐</t>
  </si>
  <si>
    <t>美术</t>
  </si>
  <si>
    <t>序号</t>
    <phoneticPr fontId="4" type="noConversion"/>
  </si>
  <si>
    <t>总成绩</t>
    <phoneticPr fontId="4" type="noConversion"/>
  </si>
  <si>
    <t>位次</t>
    <phoneticPr fontId="14" type="noConversion"/>
  </si>
  <si>
    <t>总成绩</t>
    <phoneticPr fontId="14" type="noConversion"/>
  </si>
  <si>
    <t>抽签号</t>
    <phoneticPr fontId="14" type="noConversion"/>
  </si>
  <si>
    <t>课程理解技能</t>
    <phoneticPr fontId="14" type="noConversion"/>
  </si>
  <si>
    <t>课程育人技能</t>
    <phoneticPr fontId="14" type="noConversion"/>
  </si>
  <si>
    <t>育人评价技能</t>
    <phoneticPr fontId="14" type="noConversion"/>
  </si>
  <si>
    <t>学科专项技能</t>
    <phoneticPr fontId="14" type="noConversion"/>
  </si>
  <si>
    <r>
      <t xml:space="preserve">说明：总成绩=课程理解技能*10%+课程育人技能*30%+育人评价技能*30%+学科专项技能*30%
</t>
    </r>
    <r>
      <rPr>
        <b/>
        <sz val="12"/>
        <color theme="1"/>
        <rFont val="仿宋"/>
        <family val="3"/>
        <charset val="134"/>
      </rPr>
      <t>（四舍五入保留两位小数）</t>
    </r>
    <phoneticPr fontId="14" type="noConversion"/>
  </si>
  <si>
    <t>学科：</t>
    <phoneticPr fontId="14" type="noConversion"/>
  </si>
  <si>
    <t>语文</t>
    <phoneticPr fontId="14" type="noConversion"/>
  </si>
  <si>
    <t>数学</t>
    <phoneticPr fontId="14" type="noConversion"/>
  </si>
  <si>
    <t>英语</t>
    <phoneticPr fontId="14" type="noConversion"/>
  </si>
  <si>
    <t>历史</t>
    <phoneticPr fontId="14" type="noConversion"/>
  </si>
  <si>
    <t>地理</t>
    <phoneticPr fontId="14" type="noConversion"/>
  </si>
  <si>
    <t>物理</t>
    <phoneticPr fontId="14" type="noConversion"/>
  </si>
  <si>
    <t>化学</t>
    <phoneticPr fontId="14" type="noConversion"/>
  </si>
  <si>
    <t>生物</t>
    <phoneticPr fontId="14" type="noConversion"/>
  </si>
  <si>
    <t>体育</t>
    <phoneticPr fontId="14" type="noConversion"/>
  </si>
  <si>
    <t>信息技术</t>
    <phoneticPr fontId="14" type="noConversion"/>
  </si>
  <si>
    <t>综合实践</t>
    <phoneticPr fontId="14" type="noConversion"/>
  </si>
  <si>
    <t>1语文</t>
  </si>
  <si>
    <t>2数学</t>
  </si>
  <si>
    <t>3英语</t>
  </si>
  <si>
    <t>考室</t>
    <phoneticPr fontId="14" type="noConversion"/>
  </si>
  <si>
    <t>组名+抽签号</t>
    <phoneticPr fontId="14" type="noConversion"/>
  </si>
  <si>
    <t>组别</t>
    <phoneticPr fontId="14" type="noConversion"/>
  </si>
  <si>
    <t>抽签号</t>
  </si>
  <si>
    <t>评委一</t>
  </si>
  <si>
    <t>评委二</t>
  </si>
  <si>
    <t>评委三</t>
  </si>
  <si>
    <t>评委四</t>
  </si>
  <si>
    <t>评委五</t>
  </si>
  <si>
    <t>去掉一个最高分</t>
  </si>
  <si>
    <t>去掉一个最低分</t>
  </si>
  <si>
    <t>平均分</t>
  </si>
  <si>
    <t>b体育</t>
  </si>
  <si>
    <t>c音乐</t>
  </si>
  <si>
    <t>d美术</t>
  </si>
  <si>
    <t>f信息技术</t>
  </si>
  <si>
    <t>i心理健康</t>
  </si>
  <si>
    <t>实际参赛人数</t>
    <phoneticPr fontId="52" type="noConversion"/>
  </si>
  <si>
    <t>一等奖</t>
  </si>
  <si>
    <t>二等奖</t>
  </si>
  <si>
    <t>三等奖</t>
  </si>
  <si>
    <t>备注</t>
    <phoneticPr fontId="52" type="noConversion"/>
  </si>
  <si>
    <t>合计</t>
    <phoneticPr fontId="52" type="noConversion"/>
  </si>
  <si>
    <t>心理健康</t>
    <phoneticPr fontId="14" type="noConversion"/>
  </si>
  <si>
    <t>6历史</t>
  </si>
  <si>
    <t>7地理</t>
  </si>
  <si>
    <t>8物理</t>
  </si>
  <si>
    <t>9化学</t>
  </si>
  <si>
    <t>a生物</t>
  </si>
  <si>
    <t>音乐</t>
    <phoneticPr fontId="14" type="noConversion"/>
  </si>
  <si>
    <t>美术</t>
    <phoneticPr fontId="14" type="noConversion"/>
  </si>
  <si>
    <t>抽签号</t>
    <phoneticPr fontId="4" type="noConversion"/>
  </si>
  <si>
    <t>学科组
排名</t>
  </si>
  <si>
    <t>课程理解技能
（10%）</t>
  </si>
  <si>
    <t>课程育人技能
（30%）</t>
  </si>
  <si>
    <t>育人评价技能
（30%）</t>
  </si>
  <si>
    <t>学科专项技能
（30%）</t>
  </si>
  <si>
    <r>
      <t xml:space="preserve">总成绩
</t>
    </r>
    <r>
      <rPr>
        <b/>
        <sz val="10"/>
        <rFont val="宋体"/>
        <family val="3"/>
        <charset val="134"/>
        <scheme val="minor"/>
      </rPr>
      <t>（总分100分）</t>
    </r>
    <phoneticPr fontId="4" type="noConversion"/>
  </si>
  <si>
    <t>育人评价技能
（30%）</t>
    <phoneticPr fontId="4" type="noConversion"/>
  </si>
  <si>
    <t>学科专项技能
（30%）</t>
    <phoneticPr fontId="4" type="noConversion"/>
  </si>
  <si>
    <t>4政治</t>
  </si>
  <si>
    <t>政治</t>
    <phoneticPr fontId="14" type="noConversion"/>
  </si>
  <si>
    <t>通用技术</t>
    <phoneticPr fontId="14" type="noConversion"/>
  </si>
  <si>
    <t>宁德市第五届中小学教师教学技能大赛
（高中组）选手成绩表</t>
    <phoneticPr fontId="14" type="noConversion"/>
  </si>
  <si>
    <t>联系手机</t>
    <phoneticPr fontId="9" type="noConversion"/>
  </si>
  <si>
    <t>观课评课
位次</t>
    <phoneticPr fontId="9" type="noConversion"/>
  </si>
  <si>
    <t>课堂教学</t>
    <phoneticPr fontId="14" type="noConversion"/>
  </si>
  <si>
    <t>课堂教学
位次</t>
    <phoneticPr fontId="14" type="noConversion"/>
  </si>
  <si>
    <t>学段学科</t>
    <phoneticPr fontId="9" type="noConversion"/>
  </si>
  <si>
    <t>高中语文</t>
  </si>
  <si>
    <t>13509571606</t>
  </si>
  <si>
    <t>13850313862</t>
  </si>
  <si>
    <t>13859681785</t>
  </si>
  <si>
    <t>18359108021</t>
  </si>
  <si>
    <t>18059321737</t>
  </si>
  <si>
    <t>13959331890</t>
  </si>
  <si>
    <t>18033956279</t>
  </si>
  <si>
    <t>15306051897</t>
  </si>
  <si>
    <t>19905030207</t>
  </si>
  <si>
    <t>13055577885</t>
  </si>
  <si>
    <t>13685079290</t>
  </si>
  <si>
    <t>13030906503</t>
  </si>
  <si>
    <t>13859676152</t>
  </si>
  <si>
    <t>17805961849</t>
  </si>
  <si>
    <t>15605930788</t>
  </si>
  <si>
    <t>13559908021</t>
  </si>
  <si>
    <t>13616086950</t>
  </si>
  <si>
    <t>15160108517</t>
  </si>
  <si>
    <t>13616080597</t>
  </si>
  <si>
    <t>18876337327</t>
  </si>
  <si>
    <t>15860693403</t>
  </si>
  <si>
    <t>13959387822</t>
  </si>
  <si>
    <t>15259380850</t>
  </si>
  <si>
    <t>13376932203</t>
  </si>
  <si>
    <t>18059338892</t>
  </si>
  <si>
    <t>18060485524</t>
  </si>
  <si>
    <t>15280685360</t>
  </si>
  <si>
    <t>15259309905</t>
  </si>
  <si>
    <t>高中数学</t>
  </si>
  <si>
    <t>18905035505</t>
  </si>
  <si>
    <t>13905939202</t>
  </si>
  <si>
    <t>18805036189</t>
  </si>
  <si>
    <t>13459332516</t>
  </si>
  <si>
    <t>13850361217</t>
  </si>
  <si>
    <t>13055577565</t>
  </si>
  <si>
    <t>18850149703</t>
  </si>
  <si>
    <t>18659386406</t>
  </si>
  <si>
    <t>17350668700</t>
  </si>
  <si>
    <t>18759376895</t>
  </si>
  <si>
    <t>13860374960</t>
  </si>
  <si>
    <t>13276038503</t>
  </si>
  <si>
    <t>15959315170</t>
  </si>
  <si>
    <t>13850383445</t>
  </si>
  <si>
    <t>15959313309</t>
  </si>
  <si>
    <t>13616089809</t>
  </si>
  <si>
    <t>15959319701</t>
  </si>
  <si>
    <t>15960451034</t>
  </si>
  <si>
    <t>13850313345</t>
  </si>
  <si>
    <t>15060236781</t>
  </si>
  <si>
    <t>18760231113</t>
  </si>
  <si>
    <t>13706042631</t>
  </si>
  <si>
    <t>15059277657</t>
  </si>
  <si>
    <t>15860655767</t>
  </si>
  <si>
    <t>18150858580</t>
  </si>
  <si>
    <t>13067208771</t>
  </si>
  <si>
    <t>15859107106</t>
  </si>
  <si>
    <t>18705936879</t>
  </si>
  <si>
    <t>高中英语</t>
  </si>
  <si>
    <t>13850350325</t>
  </si>
  <si>
    <t>18259352668</t>
  </si>
  <si>
    <t>18860175094</t>
  </si>
  <si>
    <t>18046041213</t>
  </si>
  <si>
    <t>13400535449</t>
  </si>
  <si>
    <t>18750334200</t>
  </si>
  <si>
    <t>17759311328</t>
  </si>
  <si>
    <t>18650499054</t>
  </si>
  <si>
    <t>18950579375</t>
  </si>
  <si>
    <t>18850231272</t>
  </si>
  <si>
    <t>13706045315</t>
  </si>
  <si>
    <t>13959354858</t>
  </si>
  <si>
    <t>15259396961</t>
  </si>
  <si>
    <t>13073913913</t>
  </si>
  <si>
    <t>13110515903</t>
  </si>
  <si>
    <t>13860382187</t>
  </si>
  <si>
    <t>15280312232</t>
  </si>
  <si>
    <t>15059355335</t>
  </si>
  <si>
    <t>18950528012</t>
  </si>
  <si>
    <t>15980379901</t>
  </si>
  <si>
    <t>18850133070</t>
  </si>
  <si>
    <t>13559613000</t>
  </si>
  <si>
    <t>15375938355</t>
  </si>
  <si>
    <t>15060236013</t>
  </si>
  <si>
    <t>15395931090</t>
  </si>
  <si>
    <t>13850380214</t>
  </si>
  <si>
    <t>13043008992</t>
  </si>
  <si>
    <t>15860832997</t>
  </si>
  <si>
    <t>18650555298</t>
  </si>
  <si>
    <t>高中政治</t>
  </si>
  <si>
    <t>18750355070</t>
  </si>
  <si>
    <t>18059309592</t>
  </si>
  <si>
    <t>13959330611</t>
  </si>
  <si>
    <t>13788896123</t>
  </si>
  <si>
    <t>18759309218</t>
  </si>
  <si>
    <t>18760215650</t>
  </si>
  <si>
    <t>15006015187</t>
  </si>
  <si>
    <t>18750368185</t>
  </si>
  <si>
    <t>15259362670</t>
  </si>
  <si>
    <t>15892119386</t>
  </si>
  <si>
    <t>17521399209</t>
  </si>
  <si>
    <t>15959339635</t>
  </si>
  <si>
    <t>15892112502</t>
  </si>
  <si>
    <t>15892130120</t>
  </si>
  <si>
    <t>高中历史</t>
  </si>
  <si>
    <t>15859311190</t>
  </si>
  <si>
    <t>15060830756</t>
  </si>
  <si>
    <t>15859390295</t>
  </si>
  <si>
    <t>13860300521</t>
  </si>
  <si>
    <t>13959305210</t>
  </si>
  <si>
    <t>15259395091</t>
  </si>
  <si>
    <t>18033919868</t>
  </si>
  <si>
    <t>13950516607</t>
  </si>
  <si>
    <t>18859342365</t>
  </si>
  <si>
    <t>15059392505</t>
  </si>
  <si>
    <t>18845645209</t>
  </si>
  <si>
    <t>15659342298</t>
  </si>
  <si>
    <t>13599183512</t>
  </si>
  <si>
    <t>高中地理</t>
  </si>
  <si>
    <t>18359360993</t>
  </si>
  <si>
    <t>18859370423</t>
  </si>
  <si>
    <t>19959930398</t>
  </si>
  <si>
    <t>18259376296</t>
  </si>
  <si>
    <t>18033956917</t>
  </si>
  <si>
    <t>15060223865</t>
  </si>
  <si>
    <t>15260899175</t>
  </si>
  <si>
    <t>15248151380</t>
  </si>
  <si>
    <t>13509588740</t>
  </si>
  <si>
    <t>13959322200</t>
  </si>
  <si>
    <t>13635212290</t>
  </si>
  <si>
    <t>13859606860</t>
  </si>
  <si>
    <t>15860652746</t>
  </si>
  <si>
    <t>15259311863</t>
  </si>
  <si>
    <t>13950506086</t>
  </si>
  <si>
    <t>13959434465</t>
  </si>
  <si>
    <t>高中物理</t>
  </si>
  <si>
    <t>18305910212</t>
  </si>
  <si>
    <t>13626978278</t>
  </si>
  <si>
    <t>13599802773</t>
  </si>
  <si>
    <t>18059729036</t>
  </si>
  <si>
    <t>13626983031</t>
  </si>
  <si>
    <t>18805035161</t>
  </si>
  <si>
    <t>19905030901</t>
  </si>
  <si>
    <t>18959336857</t>
  </si>
  <si>
    <t>15159318779</t>
  </si>
  <si>
    <t>18759151627</t>
  </si>
  <si>
    <t>15860128315</t>
  </si>
  <si>
    <t>13799804213</t>
  </si>
  <si>
    <t>13635210151</t>
  </si>
  <si>
    <t>15159385880</t>
  </si>
  <si>
    <t>18750390503</t>
  </si>
  <si>
    <t>18250909883</t>
  </si>
  <si>
    <t>高中化学</t>
  </si>
  <si>
    <t>13419633310</t>
  </si>
  <si>
    <t>15060291698</t>
  </si>
  <si>
    <t>13859653696</t>
  </si>
  <si>
    <t>15827606303</t>
  </si>
  <si>
    <t>18650558176</t>
  </si>
  <si>
    <t>18459111331</t>
  </si>
  <si>
    <t>15059622073</t>
  </si>
  <si>
    <t>13859611314</t>
  </si>
  <si>
    <t>18650586496</t>
  </si>
  <si>
    <t>13599816095</t>
  </si>
  <si>
    <t>15960493705</t>
  </si>
  <si>
    <t>15080314732</t>
  </si>
  <si>
    <t>17605939331</t>
  </si>
  <si>
    <t>高中生物</t>
  </si>
  <si>
    <t>15160139685</t>
  </si>
  <si>
    <t>13107645113</t>
  </si>
  <si>
    <t>13666982870</t>
  </si>
  <si>
    <t>15059292642</t>
  </si>
  <si>
    <t>18150216801</t>
  </si>
  <si>
    <t>18759382308</t>
  </si>
  <si>
    <t>18150262957</t>
  </si>
  <si>
    <t>18709401001</t>
  </si>
  <si>
    <t>15259365997</t>
  </si>
  <si>
    <t>15160119989</t>
  </si>
  <si>
    <t>18559365260</t>
  </si>
  <si>
    <t>18150858711</t>
  </si>
  <si>
    <t>13055352082</t>
  </si>
  <si>
    <t>18350318773</t>
  </si>
  <si>
    <t>18060305791</t>
  </si>
  <si>
    <t>13559011867</t>
  </si>
  <si>
    <t>18760227886</t>
  </si>
  <si>
    <t>高中体育</t>
  </si>
  <si>
    <t>13123268131</t>
  </si>
  <si>
    <t>13459346110</t>
  </si>
  <si>
    <t>13626998620</t>
  </si>
  <si>
    <t>15059287250</t>
  </si>
  <si>
    <t>18950504000</t>
  </si>
  <si>
    <t>13616088080</t>
  </si>
  <si>
    <t>18659398178</t>
  </si>
  <si>
    <t>13313723850</t>
  </si>
  <si>
    <t>15305936657</t>
  </si>
  <si>
    <t>18120825896</t>
  </si>
  <si>
    <t>13950553665</t>
  </si>
  <si>
    <t>高中音乐</t>
  </si>
  <si>
    <t>18605918209</t>
  </si>
  <si>
    <t>13062177393</t>
  </si>
  <si>
    <t>13105960300</t>
  </si>
  <si>
    <t>15160582552</t>
  </si>
  <si>
    <t>15860668876</t>
  </si>
  <si>
    <t>13950569899</t>
  </si>
  <si>
    <t>18750385427</t>
  </si>
  <si>
    <t>15160582808</t>
  </si>
  <si>
    <t>1733855629</t>
  </si>
  <si>
    <t>高中美术</t>
  </si>
  <si>
    <t>13950536959</t>
  </si>
  <si>
    <t>13626985586</t>
  </si>
  <si>
    <t>18673710205</t>
  </si>
  <si>
    <t>13860373300</t>
  </si>
  <si>
    <t>15860668682</t>
  </si>
  <si>
    <t>15160101793</t>
  </si>
  <si>
    <t>18259525753</t>
  </si>
  <si>
    <t>18659103945</t>
  </si>
  <si>
    <t>18760212018</t>
  </si>
  <si>
    <t>18033909200</t>
  </si>
  <si>
    <t>15080018869</t>
  </si>
  <si>
    <t>15859381136</t>
  </si>
  <si>
    <t>高中信息技术</t>
  </si>
  <si>
    <t>15859369169</t>
  </si>
  <si>
    <t>13859639776</t>
  </si>
  <si>
    <t>13950520983</t>
  </si>
  <si>
    <t>15280668735</t>
  </si>
  <si>
    <t>18559365222</t>
  </si>
  <si>
    <t>18950500792</t>
  </si>
  <si>
    <t>13850391771</t>
  </si>
  <si>
    <t>13599827901</t>
  </si>
  <si>
    <t>13655020585</t>
  </si>
  <si>
    <t>15860679592</t>
  </si>
  <si>
    <t>高中综合实践</t>
  </si>
  <si>
    <t>18650572016</t>
  </si>
  <si>
    <t>13062169200</t>
  </si>
  <si>
    <t>高中通用技术</t>
  </si>
  <si>
    <t>18659382115</t>
  </si>
  <si>
    <t>18950515005</t>
  </si>
  <si>
    <t>13685077791</t>
  </si>
  <si>
    <t>13799902597</t>
  </si>
  <si>
    <t>15892138721</t>
  </si>
  <si>
    <t>18959366783</t>
  </si>
  <si>
    <t>18105015839</t>
  </si>
  <si>
    <t>13459338750</t>
  </si>
  <si>
    <t>高中心理健康</t>
  </si>
  <si>
    <t>13959300350</t>
  </si>
  <si>
    <t>18033985318</t>
  </si>
  <si>
    <t>13559612531</t>
  </si>
  <si>
    <t>15259368675</t>
  </si>
  <si>
    <t>18033939679</t>
  </si>
  <si>
    <t>15960481686</t>
  </si>
  <si>
    <t>18350451340</t>
  </si>
  <si>
    <t>13559905460</t>
  </si>
  <si>
    <t>15059375655</t>
  </si>
  <si>
    <t>13859697161</t>
  </si>
  <si>
    <t>13509599765</t>
  </si>
  <si>
    <t>18094042310</t>
  </si>
  <si>
    <t>15715015801</t>
  </si>
  <si>
    <t>英语</t>
    <phoneticPr fontId="9" type="noConversion"/>
  </si>
  <si>
    <t>政治</t>
    <phoneticPr fontId="9" type="noConversion"/>
  </si>
  <si>
    <t>历史</t>
    <phoneticPr fontId="9" type="noConversion"/>
  </si>
  <si>
    <t>学科组</t>
    <phoneticPr fontId="9" type="noConversion"/>
  </si>
  <si>
    <t>综合、通用</t>
    <phoneticPr fontId="9" type="noConversion"/>
  </si>
  <si>
    <t>信息技术</t>
    <phoneticPr fontId="9" type="noConversion"/>
  </si>
  <si>
    <t>心理健康</t>
    <phoneticPr fontId="9" type="noConversion"/>
  </si>
  <si>
    <t>g综合、通用</t>
  </si>
  <si>
    <t>五评委总分</t>
    <phoneticPr fontId="4" type="noConversion"/>
  </si>
  <si>
    <t>观课评课</t>
    <phoneticPr fontId="14" type="noConversion"/>
  </si>
  <si>
    <t>高中组奖项名额分配参考表</t>
    <phoneticPr fontId="52" type="noConversion"/>
  </si>
  <si>
    <t>弃权</t>
    <phoneticPr fontId="4" type="noConversion"/>
  </si>
  <si>
    <t>弃权</t>
  </si>
  <si>
    <r>
      <t>宁德市中小学（幼儿园）教师“岗位大练兵”
首年比赛</t>
    </r>
    <r>
      <rPr>
        <b/>
        <sz val="24"/>
        <color theme="1"/>
        <rFont val="华文新魏"/>
        <family val="3"/>
        <charset val="134"/>
      </rPr>
      <t>（高中组）</t>
    </r>
    <r>
      <rPr>
        <b/>
        <sz val="20"/>
        <color theme="1"/>
        <rFont val="宋体"/>
        <family val="3"/>
        <charset val="134"/>
        <scheme val="minor"/>
      </rPr>
      <t>选手成绩登记表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</si>
</sst>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theme="1"/>
      <name val="仿宋"/>
      <family val="3"/>
      <charset val="134"/>
    </font>
    <font>
      <b/>
      <sz val="16"/>
      <color theme="1"/>
      <name val="楷体_GB2312"/>
      <family val="3"/>
      <charset val="134"/>
    </font>
    <font>
      <b/>
      <sz val="12"/>
      <color theme="1"/>
      <name val="楷体_GB2312"/>
      <family val="3"/>
      <charset val="134"/>
    </font>
    <font>
      <b/>
      <sz val="13"/>
      <name val="宋体"/>
      <family val="3"/>
      <charset val="134"/>
      <scheme val="minor"/>
    </font>
    <font>
      <sz val="13"/>
      <color theme="1"/>
      <name val="宋体"/>
      <family val="3"/>
      <charset val="134"/>
      <scheme val="minor"/>
    </font>
    <font>
      <sz val="13"/>
      <name val="宋体"/>
      <family val="3"/>
      <charset val="134"/>
      <scheme val="minor"/>
    </font>
    <font>
      <b/>
      <sz val="12"/>
      <color theme="1"/>
      <name val="仿宋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u/>
      <sz val="12"/>
      <color theme="10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5"/>
      <color indexed="54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3"/>
      <color indexed="54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54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54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6"/>
      <name val="宋体"/>
      <family val="3"/>
      <charset val="134"/>
    </font>
    <font>
      <u/>
      <sz val="9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53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53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9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24"/>
      <color theme="1"/>
      <name val="华文新魏"/>
      <family val="3"/>
      <charset val="134"/>
    </font>
    <font>
      <sz val="12"/>
      <color theme="0"/>
      <name val="宋体"/>
      <family val="3"/>
      <charset val="134"/>
      <scheme val="minor"/>
    </font>
  </fonts>
  <fills count="5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64"/>
      </patternFill>
    </fill>
    <fill>
      <patternFill patternType="solid">
        <fgColor indexed="36"/>
      </patternFill>
    </fill>
    <fill>
      <patternFill patternType="solid">
        <fgColor indexed="36"/>
        <bgColor indexed="64"/>
      </patternFill>
    </fill>
    <fill>
      <patternFill patternType="solid">
        <fgColor indexed="49"/>
      </patternFill>
    </fill>
    <fill>
      <patternFill patternType="solid">
        <fgColor indexed="4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6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92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/>
    <xf numFmtId="0" fontId="28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" fillId="0" borderId="0"/>
    <xf numFmtId="0" fontId="3" fillId="0" borderId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9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1" fillId="35" borderId="11" applyNumberFormat="0" applyAlignment="0" applyProtection="0">
      <alignment vertical="center"/>
    </xf>
    <xf numFmtId="0" fontId="41" fillId="22" borderId="11" applyNumberFormat="0" applyAlignment="0" applyProtection="0">
      <alignment vertical="center"/>
    </xf>
    <xf numFmtId="0" fontId="41" fillId="22" borderId="11" applyNumberFormat="0" applyAlignment="0" applyProtection="0">
      <alignment vertical="center"/>
    </xf>
    <xf numFmtId="0" fontId="41" fillId="22" borderId="11" applyNumberFormat="0" applyAlignment="0" applyProtection="0">
      <alignment vertical="center"/>
    </xf>
    <xf numFmtId="0" fontId="42" fillId="10" borderId="11" applyNumberFormat="0" applyAlignment="0" applyProtection="0">
      <alignment vertical="center"/>
    </xf>
    <xf numFmtId="0" fontId="43" fillId="36" borderId="12" applyNumberFormat="0" applyAlignment="0" applyProtection="0">
      <alignment vertical="center"/>
    </xf>
    <xf numFmtId="0" fontId="43" fillId="37" borderId="12" applyNumberFormat="0" applyAlignment="0" applyProtection="0">
      <alignment vertical="center"/>
    </xf>
    <xf numFmtId="0" fontId="43" fillId="37" borderId="12" applyNumberFormat="0" applyAlignment="0" applyProtection="0">
      <alignment vertical="center"/>
    </xf>
    <xf numFmtId="0" fontId="43" fillId="37" borderId="12" applyNumberFormat="0" applyAlignment="0" applyProtection="0">
      <alignment vertical="center"/>
    </xf>
    <xf numFmtId="0" fontId="43" fillId="37" borderId="12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0" fillId="35" borderId="14" applyNumberFormat="0" applyAlignment="0" applyProtection="0">
      <alignment vertical="center"/>
    </xf>
    <xf numFmtId="0" fontId="50" fillId="22" borderId="14" applyNumberFormat="0" applyAlignment="0" applyProtection="0">
      <alignment vertical="center"/>
    </xf>
    <xf numFmtId="0" fontId="50" fillId="22" borderId="14" applyNumberFormat="0" applyAlignment="0" applyProtection="0">
      <alignment vertical="center"/>
    </xf>
    <xf numFmtId="0" fontId="50" fillId="22" borderId="14" applyNumberFormat="0" applyAlignment="0" applyProtection="0">
      <alignment vertical="center"/>
    </xf>
    <xf numFmtId="0" fontId="50" fillId="10" borderId="14" applyNumberFormat="0" applyAlignment="0" applyProtection="0">
      <alignment vertical="center"/>
    </xf>
    <xf numFmtId="0" fontId="51" fillId="14" borderId="11" applyNumberFormat="0" applyAlignment="0" applyProtection="0">
      <alignment vertical="center"/>
    </xf>
    <xf numFmtId="0" fontId="51" fillId="15" borderId="11" applyNumberFormat="0" applyAlignment="0" applyProtection="0">
      <alignment vertical="center"/>
    </xf>
    <xf numFmtId="0" fontId="51" fillId="15" borderId="11" applyNumberFormat="0" applyAlignment="0" applyProtection="0">
      <alignment vertical="center"/>
    </xf>
    <xf numFmtId="0" fontId="51" fillId="15" borderId="11" applyNumberFormat="0" applyAlignment="0" applyProtection="0">
      <alignment vertical="center"/>
    </xf>
    <xf numFmtId="0" fontId="51" fillId="15" borderId="11" applyNumberFormat="0" applyAlignment="0" applyProtection="0">
      <alignment vertical="center"/>
    </xf>
    <xf numFmtId="0" fontId="3" fillId="49" borderId="15" applyNumberFormat="0" applyFont="0" applyAlignment="0" applyProtection="0">
      <alignment vertical="center"/>
    </xf>
    <xf numFmtId="0" fontId="25" fillId="7" borderId="15" applyNumberFormat="0" applyFont="0" applyAlignment="0" applyProtection="0">
      <alignment vertical="center"/>
    </xf>
    <xf numFmtId="0" fontId="25" fillId="7" borderId="15" applyNumberFormat="0" applyFont="0" applyAlignment="0" applyProtection="0">
      <alignment vertical="center"/>
    </xf>
    <xf numFmtId="0" fontId="25" fillId="7" borderId="15" applyNumberFormat="0" applyFont="0" applyAlignment="0" applyProtection="0">
      <alignment vertical="center"/>
    </xf>
    <xf numFmtId="0" fontId="25" fillId="7" borderId="15" applyNumberFormat="0" applyFont="0" applyAlignment="0" applyProtection="0">
      <alignment vertical="center"/>
    </xf>
    <xf numFmtId="0" fontId="3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1" xfId="0" applyFont="1" applyBorder="1" applyAlignment="1">
      <alignment horizontal="center" vertical="center" shrinkToFit="1"/>
    </xf>
    <xf numFmtId="49" fontId="5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6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3" applyAlignment="1">
      <alignment horizontal="center" vertical="center"/>
    </xf>
    <xf numFmtId="0" fontId="23" fillId="0" borderId="1" xfId="4" applyFont="1" applyBorder="1" applyAlignment="1">
      <alignment horizontal="center" vertical="center" wrapText="1"/>
    </xf>
    <xf numFmtId="0" fontId="3" fillId="0" borderId="1" xfId="4" applyBorder="1" applyAlignment="1">
      <alignment horizontal="center" vertical="center"/>
    </xf>
    <xf numFmtId="0" fontId="1" fillId="0" borderId="0" xfId="3">
      <alignment vertical="center"/>
    </xf>
    <xf numFmtId="49" fontId="23" fillId="0" borderId="3" xfId="4" applyNumberFormat="1" applyFont="1" applyBorder="1" applyAlignment="1">
      <alignment horizontal="center" vertical="center" wrapText="1"/>
    </xf>
    <xf numFmtId="0" fontId="3" fillId="0" borderId="3" xfId="4" applyBorder="1" applyAlignment="1" applyProtection="1">
      <alignment horizontal="center" vertical="center" wrapText="1"/>
      <protection locked="0"/>
    </xf>
    <xf numFmtId="0" fontId="5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55" fillId="50" borderId="1" xfId="4" applyFont="1" applyFill="1" applyBorder="1" applyAlignment="1">
      <alignment horizontal="center" vertical="center" wrapText="1"/>
    </xf>
    <xf numFmtId="0" fontId="56" fillId="50" borderId="1" xfId="4" applyFont="1" applyFill="1" applyBorder="1" applyAlignment="1">
      <alignment horizontal="center" vertical="center"/>
    </xf>
    <xf numFmtId="49" fontId="56" fillId="50" borderId="3" xfId="4" applyNumberFormat="1" applyFont="1" applyFill="1" applyBorder="1" applyAlignment="1">
      <alignment horizontal="center" vertical="center"/>
    </xf>
    <xf numFmtId="0" fontId="57" fillId="50" borderId="3" xfId="4" applyFont="1" applyFill="1" applyBorder="1" applyAlignment="1">
      <alignment horizontal="center" vertical="center"/>
    </xf>
    <xf numFmtId="0" fontId="58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11" fillId="0" borderId="0" xfId="0" applyFont="1" applyAlignment="1">
      <alignment horizontal="center" vertical="center"/>
    </xf>
    <xf numFmtId="49" fontId="1" fillId="0" borderId="0" xfId="3" applyNumberFormat="1">
      <alignment vertical="center"/>
    </xf>
    <xf numFmtId="0" fontId="1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49" fontId="23" fillId="51" borderId="3" xfId="4" applyNumberFormat="1" applyFont="1" applyFill="1" applyBorder="1" applyAlignment="1">
      <alignment horizontal="center" vertical="center" wrapText="1"/>
    </xf>
    <xf numFmtId="0" fontId="3" fillId="51" borderId="3" xfId="4" applyFill="1" applyBorder="1" applyAlignment="1" applyProtection="1">
      <alignment horizontal="center" vertical="center" wrapText="1"/>
      <protection locked="0"/>
    </xf>
    <xf numFmtId="49" fontId="56" fillId="51" borderId="3" xfId="4" applyNumberFormat="1" applyFont="1" applyFill="1" applyBorder="1" applyAlignment="1">
      <alignment horizontal="center" vertical="center"/>
    </xf>
    <xf numFmtId="0" fontId="57" fillId="51" borderId="3" xfId="4" applyFont="1" applyFill="1" applyBorder="1" applyAlignment="1">
      <alignment horizontal="center" vertical="center"/>
    </xf>
    <xf numFmtId="0" fontId="60" fillId="0" borderId="1" xfId="0" applyFont="1" applyBorder="1" applyAlignment="1">
      <alignment horizontal="center" vertical="center"/>
    </xf>
    <xf numFmtId="0" fontId="5" fillId="51" borderId="1" xfId="0" applyFont="1" applyFill="1" applyBorder="1" applyAlignment="1">
      <alignment horizontal="center" vertical="center" wrapText="1"/>
    </xf>
    <xf numFmtId="0" fontId="7" fillId="51" borderId="1" xfId="0" applyFont="1" applyFill="1" applyBorder="1" applyAlignment="1">
      <alignment horizontal="center" vertical="center"/>
    </xf>
    <xf numFmtId="0" fontId="5" fillId="52" borderId="1" xfId="0" applyFont="1" applyFill="1" applyBorder="1" applyAlignment="1">
      <alignment horizontal="center" vertical="center" wrapText="1"/>
    </xf>
    <xf numFmtId="0" fontId="7" fillId="5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4" fillId="0" borderId="16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</cellXfs>
  <cellStyles count="492">
    <cellStyle name=" 3]_x000d__x000a_Zoomed=1_x000d__x000a_Row=0_x000d__x000a_Column=0_x000d__x000a_Height=300_x000d__x000a_Width=300_x000d__x000a_FontName=細明體_x000d__x000a_FontStyle=0_x000d__x000a_FontSize=9_x000d__x000a_PrtFontName=Co" xfId="5" xr:uid="{00000000-0005-0000-0000-000000000000}"/>
    <cellStyle name=" 3]_x000d__x000a_Zoomed=1_x000d__x000a_Row=0_x000d__x000a_Column=0_x000d__x000a_Height=300_x000d__x000a_Width=300_x000d__x000a_FontName=細明體_x000d__x000a_FontStyle=0_x000d__x000a_FontSize=9_x000d__x000a_PrtFontName=Co 10" xfId="6" xr:uid="{00000000-0005-0000-0000-000001000000}"/>
    <cellStyle name=" 3]_x000d__x000a_Zoomed=1_x000d__x000a_Row=0_x000d__x000a_Column=0_x000d__x000a_Height=300_x000d__x000a_Width=300_x000d__x000a_FontName=細明體_x000d__x000a_FontStyle=0_x000d__x000a_FontSize=9_x000d__x000a_PrtFontName=Co 11" xfId="7" xr:uid="{00000000-0005-0000-0000-000002000000}"/>
    <cellStyle name=" 3]_x000d__x000a_Zoomed=1_x000d__x000a_Row=0_x000d__x000a_Column=0_x000d__x000a_Height=300_x000d__x000a_Width=300_x000d__x000a_FontName=細明體_x000d__x000a_FontStyle=0_x000d__x000a_FontSize=9_x000d__x000a_PrtFontName=Co 12" xfId="8" xr:uid="{00000000-0005-0000-0000-000003000000}"/>
    <cellStyle name=" 3]_x000d__x000a_Zoomed=1_x000d__x000a_Row=0_x000d__x000a_Column=0_x000d__x000a_Height=300_x000d__x000a_Width=300_x000d__x000a_FontName=細明體_x000d__x000a_FontStyle=0_x000d__x000a_FontSize=9_x000d__x000a_PrtFontName=Co 13" xfId="9" xr:uid="{00000000-0005-0000-0000-000004000000}"/>
    <cellStyle name=" 3]_x000d__x000a_Zoomed=1_x000d__x000a_Row=0_x000d__x000a_Column=0_x000d__x000a_Height=300_x000d__x000a_Width=300_x000d__x000a_FontName=細明體_x000d__x000a_FontStyle=0_x000d__x000a_FontSize=9_x000d__x000a_PrtFontName=Co 14" xfId="10" xr:uid="{00000000-0005-0000-0000-000005000000}"/>
    <cellStyle name=" 3]_x000d__x000a_Zoomed=1_x000d__x000a_Row=0_x000d__x000a_Column=0_x000d__x000a_Height=300_x000d__x000a_Width=300_x000d__x000a_FontName=細明體_x000d__x000a_FontStyle=0_x000d__x000a_FontSize=9_x000d__x000a_PrtFontName=Co 15" xfId="11" xr:uid="{00000000-0005-0000-0000-000006000000}"/>
    <cellStyle name=" 3]_x000d__x000a_Zoomed=1_x000d__x000a_Row=0_x000d__x000a_Column=0_x000d__x000a_Height=300_x000d__x000a_Width=300_x000d__x000a_FontName=細明體_x000d__x000a_FontStyle=0_x000d__x000a_FontSize=9_x000d__x000a_PrtFontName=Co 16" xfId="12" xr:uid="{00000000-0005-0000-0000-000007000000}"/>
    <cellStyle name=" 3]_x000d__x000a_Zoomed=1_x000d__x000a_Row=0_x000d__x000a_Column=0_x000d__x000a_Height=300_x000d__x000a_Width=300_x000d__x000a_FontName=細明體_x000d__x000a_FontStyle=0_x000d__x000a_FontSize=9_x000d__x000a_PrtFontName=Co 17" xfId="13" xr:uid="{00000000-0005-0000-0000-000008000000}"/>
    <cellStyle name=" 3]_x000d__x000a_Zoomed=1_x000d__x000a_Row=0_x000d__x000a_Column=0_x000d__x000a_Height=300_x000d__x000a_Width=300_x000d__x000a_FontName=細明體_x000d__x000a_FontStyle=0_x000d__x000a_FontSize=9_x000d__x000a_PrtFontName=Co 18" xfId="14" xr:uid="{00000000-0005-0000-0000-000009000000}"/>
    <cellStyle name=" 3]_x000d__x000a_Zoomed=1_x000d__x000a_Row=0_x000d__x000a_Column=0_x000d__x000a_Height=300_x000d__x000a_Width=300_x000d__x000a_FontName=細明體_x000d__x000a_FontStyle=0_x000d__x000a_FontSize=9_x000d__x000a_PrtFontName=Co 19" xfId="15" xr:uid="{00000000-0005-0000-0000-00000A000000}"/>
    <cellStyle name=" 3]_x000d__x000a_Zoomed=1_x000d__x000a_Row=0_x000d__x000a_Column=0_x000d__x000a_Height=300_x000d__x000a_Width=300_x000d__x000a_FontName=細明體_x000d__x000a_FontStyle=0_x000d__x000a_FontSize=9_x000d__x000a_PrtFontName=Co 2" xfId="16" xr:uid="{00000000-0005-0000-0000-00000B000000}"/>
    <cellStyle name=" 3]_x000d__x000a_Zoomed=1_x000d__x000a_Row=0_x000d__x000a_Column=0_x000d__x000a_Height=300_x000d__x000a_Width=300_x000d__x000a_FontName=細明體_x000d__x000a_FontStyle=0_x000d__x000a_FontSize=9_x000d__x000a_PrtFontName=Co 2 2" xfId="17" xr:uid="{00000000-0005-0000-0000-00000C000000}"/>
    <cellStyle name=" 3]_x000d__x000a_Zoomed=1_x000d__x000a_Row=0_x000d__x000a_Column=0_x000d__x000a_Height=300_x000d__x000a_Width=300_x000d__x000a_FontName=細明體_x000d__x000a_FontStyle=0_x000d__x000a_FontSize=9_x000d__x000a_PrtFontName=Co 2 2 2" xfId="18" xr:uid="{00000000-0005-0000-0000-00000D000000}"/>
    <cellStyle name=" 3]_x000d__x000a_Zoomed=1_x000d__x000a_Row=0_x000d__x000a_Column=0_x000d__x000a_Height=300_x000d__x000a_Width=300_x000d__x000a_FontName=細明體_x000d__x000a_FontStyle=0_x000d__x000a_FontSize=9_x000d__x000a_PrtFontName=Co 2 3" xfId="19" xr:uid="{00000000-0005-0000-0000-00000E000000}"/>
    <cellStyle name=" 3]_x000d__x000a_Zoomed=1_x000d__x000a_Row=0_x000d__x000a_Column=0_x000d__x000a_Height=300_x000d__x000a_Width=300_x000d__x000a_FontName=細明體_x000d__x000a_FontStyle=0_x000d__x000a_FontSize=9_x000d__x000a_PrtFontName=Co 20" xfId="20" xr:uid="{00000000-0005-0000-0000-00000F000000}"/>
    <cellStyle name=" 3]_x000d__x000a_Zoomed=1_x000d__x000a_Row=0_x000d__x000a_Column=0_x000d__x000a_Height=300_x000d__x000a_Width=300_x000d__x000a_FontName=細明體_x000d__x000a_FontStyle=0_x000d__x000a_FontSize=9_x000d__x000a_PrtFontName=Co 21" xfId="21" xr:uid="{00000000-0005-0000-0000-000010000000}"/>
    <cellStyle name=" 3]_x000d__x000a_Zoomed=1_x000d__x000a_Row=0_x000d__x000a_Column=0_x000d__x000a_Height=300_x000d__x000a_Width=300_x000d__x000a_FontName=細明體_x000d__x000a_FontStyle=0_x000d__x000a_FontSize=9_x000d__x000a_PrtFontName=Co 22" xfId="22" xr:uid="{00000000-0005-0000-0000-000011000000}"/>
    <cellStyle name=" 3]_x000d__x000a_Zoomed=1_x000d__x000a_Row=0_x000d__x000a_Column=0_x000d__x000a_Height=300_x000d__x000a_Width=300_x000d__x000a_FontName=細明體_x000d__x000a_FontStyle=0_x000d__x000a_FontSize=9_x000d__x000a_PrtFontName=Co 3" xfId="23" xr:uid="{00000000-0005-0000-0000-000012000000}"/>
    <cellStyle name=" 3]_x000d__x000a_Zoomed=1_x000d__x000a_Row=0_x000d__x000a_Column=0_x000d__x000a_Height=300_x000d__x000a_Width=300_x000d__x000a_FontName=細明體_x000d__x000a_FontStyle=0_x000d__x000a_FontSize=9_x000d__x000a_PrtFontName=Co 3 2" xfId="24" xr:uid="{00000000-0005-0000-0000-000013000000}"/>
    <cellStyle name=" 3]_x000d__x000a_Zoomed=1_x000d__x000a_Row=0_x000d__x000a_Column=0_x000d__x000a_Height=300_x000d__x000a_Width=300_x000d__x000a_FontName=細明體_x000d__x000a_FontStyle=0_x000d__x000a_FontSize=9_x000d__x000a_PrtFontName=Co 4" xfId="25" xr:uid="{00000000-0005-0000-0000-000014000000}"/>
    <cellStyle name=" 3]_x000d__x000a_Zoomed=1_x000d__x000a_Row=0_x000d__x000a_Column=0_x000d__x000a_Height=300_x000d__x000a_Width=300_x000d__x000a_FontName=細明體_x000d__x000a_FontStyle=0_x000d__x000a_FontSize=9_x000d__x000a_PrtFontName=Co 4 2" xfId="26" xr:uid="{00000000-0005-0000-0000-000015000000}"/>
    <cellStyle name=" 3]_x000d__x000a_Zoomed=1_x000d__x000a_Row=0_x000d__x000a_Column=0_x000d__x000a_Height=300_x000d__x000a_Width=300_x000d__x000a_FontName=細明體_x000d__x000a_FontStyle=0_x000d__x000a_FontSize=9_x000d__x000a_PrtFontName=Co 5" xfId="27" xr:uid="{00000000-0005-0000-0000-000016000000}"/>
    <cellStyle name=" 3]_x000d__x000a_Zoomed=1_x000d__x000a_Row=0_x000d__x000a_Column=0_x000d__x000a_Height=300_x000d__x000a_Width=300_x000d__x000a_FontName=細明體_x000d__x000a_FontStyle=0_x000d__x000a_FontSize=9_x000d__x000a_PrtFontName=Co 5 2" xfId="28" xr:uid="{00000000-0005-0000-0000-000017000000}"/>
    <cellStyle name=" 3]_x000d__x000a_Zoomed=1_x000d__x000a_Row=0_x000d__x000a_Column=0_x000d__x000a_Height=300_x000d__x000a_Width=300_x000d__x000a_FontName=細明體_x000d__x000a_FontStyle=0_x000d__x000a_FontSize=9_x000d__x000a_PrtFontName=Co 6" xfId="29" xr:uid="{00000000-0005-0000-0000-000018000000}"/>
    <cellStyle name=" 3]_x000d__x000a_Zoomed=1_x000d__x000a_Row=0_x000d__x000a_Column=0_x000d__x000a_Height=300_x000d__x000a_Width=300_x000d__x000a_FontName=細明體_x000d__x000a_FontStyle=0_x000d__x000a_FontSize=9_x000d__x000a_PrtFontName=Co 6 2" xfId="30" xr:uid="{00000000-0005-0000-0000-000019000000}"/>
    <cellStyle name=" 3]_x000d__x000a_Zoomed=1_x000d__x000a_Row=0_x000d__x000a_Column=0_x000d__x000a_Height=300_x000d__x000a_Width=300_x000d__x000a_FontName=細明體_x000d__x000a_FontStyle=0_x000d__x000a_FontSize=9_x000d__x000a_PrtFontName=Co 7" xfId="31" xr:uid="{00000000-0005-0000-0000-00001A000000}"/>
    <cellStyle name=" 3]_x000d__x000a_Zoomed=1_x000d__x000a_Row=0_x000d__x000a_Column=0_x000d__x000a_Height=300_x000d__x000a_Width=300_x000d__x000a_FontName=細明體_x000d__x000a_FontStyle=0_x000d__x000a_FontSize=9_x000d__x000a_PrtFontName=Co 7 2" xfId="32" xr:uid="{00000000-0005-0000-0000-00001B000000}"/>
    <cellStyle name=" 3]_x000d__x000a_Zoomed=1_x000d__x000a_Row=0_x000d__x000a_Column=0_x000d__x000a_Height=300_x000d__x000a_Width=300_x000d__x000a_FontName=細明體_x000d__x000a_FontStyle=0_x000d__x000a_FontSize=9_x000d__x000a_PrtFontName=Co 8" xfId="33" xr:uid="{00000000-0005-0000-0000-00001C000000}"/>
    <cellStyle name=" 3]_x000d__x000a_Zoomed=1_x000d__x000a_Row=0_x000d__x000a_Column=0_x000d__x000a_Height=300_x000d__x000a_Width=300_x000d__x000a_FontName=細明體_x000d__x000a_FontStyle=0_x000d__x000a_FontSize=9_x000d__x000a_PrtFontName=Co 8 2" xfId="34" xr:uid="{00000000-0005-0000-0000-00001D000000}"/>
    <cellStyle name=" 3]_x000d__x000a_Zoomed=1_x000d__x000a_Row=0_x000d__x000a_Column=0_x000d__x000a_Height=300_x000d__x000a_Width=300_x000d__x000a_FontName=細明體_x000d__x000a_FontStyle=0_x000d__x000a_FontSize=9_x000d__x000a_PrtFontName=Co 9" xfId="35" xr:uid="{00000000-0005-0000-0000-00001E000000}"/>
    <cellStyle name=" 3]_x000d__x000a_Zoomed=1_x000d__x000a_Row=0_x000d__x000a_Column=0_x000d__x000a_Height=300_x000d__x000a_Width=300_x000d__x000a_FontName=細明體_x000d__x000a_FontStyle=0_x000d__x000a_FontSize=9_x000d__x000a_PrtFontName=Co 9 2" xfId="36" xr:uid="{00000000-0005-0000-0000-00001F000000}"/>
    <cellStyle name=" 3]_x000d__x000a_Zoomed=1_x000d__x000a_Row=0_x000d__x000a_Column=0_x000d__x000a_Height=300_x000d__x000a_Width=300_x000d__x000a_FontName=細明體_x000d__x000a_FontStyle=0_x000d__x000a_FontSize=9_x000d__x000a_PrtFontName=Co_评委" xfId="37" xr:uid="{00000000-0005-0000-0000-000020000000}"/>
    <cellStyle name="_ET_STYLE_NoName_00_" xfId="38" xr:uid="{00000000-0005-0000-0000-000021000000}"/>
    <cellStyle name="_ET_STYLE_NoName_00__2(选定中学)2014宁德市中高评委推荐人选汇总表2" xfId="39" xr:uid="{00000000-0005-0000-0000-000022000000}"/>
    <cellStyle name="20% - 强调文字颜色 1 2" xfId="40" xr:uid="{00000000-0005-0000-0000-000023000000}"/>
    <cellStyle name="20% - 强调文字颜色 1 2 2" xfId="41" xr:uid="{00000000-0005-0000-0000-000024000000}"/>
    <cellStyle name="20% - 强调文字颜色 1 2 2 2" xfId="42" xr:uid="{00000000-0005-0000-0000-000025000000}"/>
    <cellStyle name="20% - 强调文字颜色 1 2 3" xfId="43" xr:uid="{00000000-0005-0000-0000-000026000000}"/>
    <cellStyle name="20% - 强调文字颜色 1 3" xfId="44" xr:uid="{00000000-0005-0000-0000-000027000000}"/>
    <cellStyle name="20% - 强调文字颜色 2 2" xfId="45" xr:uid="{00000000-0005-0000-0000-000028000000}"/>
    <cellStyle name="20% - 强调文字颜色 2 2 2" xfId="46" xr:uid="{00000000-0005-0000-0000-000029000000}"/>
    <cellStyle name="20% - 强调文字颜色 2 2 2 2" xfId="47" xr:uid="{00000000-0005-0000-0000-00002A000000}"/>
    <cellStyle name="20% - 强调文字颜色 2 2 3" xfId="48" xr:uid="{00000000-0005-0000-0000-00002B000000}"/>
    <cellStyle name="20% - 强调文字颜色 2 3" xfId="49" xr:uid="{00000000-0005-0000-0000-00002C000000}"/>
    <cellStyle name="20% - 强调文字颜色 3 2" xfId="50" xr:uid="{00000000-0005-0000-0000-00002D000000}"/>
    <cellStyle name="20% - 强调文字颜色 3 2 2" xfId="51" xr:uid="{00000000-0005-0000-0000-00002E000000}"/>
    <cellStyle name="20% - 强调文字颜色 3 2 2 2" xfId="52" xr:uid="{00000000-0005-0000-0000-00002F000000}"/>
    <cellStyle name="20% - 强调文字颜色 3 2 3" xfId="53" xr:uid="{00000000-0005-0000-0000-000030000000}"/>
    <cellStyle name="20% - 强调文字颜色 3 3" xfId="54" xr:uid="{00000000-0005-0000-0000-000031000000}"/>
    <cellStyle name="20% - 强调文字颜色 4 2" xfId="55" xr:uid="{00000000-0005-0000-0000-000032000000}"/>
    <cellStyle name="20% - 强调文字颜色 4 2 2" xfId="56" xr:uid="{00000000-0005-0000-0000-000033000000}"/>
    <cellStyle name="20% - 强调文字颜色 4 2 2 2" xfId="57" xr:uid="{00000000-0005-0000-0000-000034000000}"/>
    <cellStyle name="20% - 强调文字颜色 4 2 3" xfId="58" xr:uid="{00000000-0005-0000-0000-000035000000}"/>
    <cellStyle name="20% - 强调文字颜色 4 3" xfId="59" xr:uid="{00000000-0005-0000-0000-000036000000}"/>
    <cellStyle name="20% - 强调文字颜色 5 2" xfId="60" xr:uid="{00000000-0005-0000-0000-000037000000}"/>
    <cellStyle name="20% - 强调文字颜色 5 2 2" xfId="61" xr:uid="{00000000-0005-0000-0000-000038000000}"/>
    <cellStyle name="20% - 强调文字颜色 5 2 2 2" xfId="62" xr:uid="{00000000-0005-0000-0000-000039000000}"/>
    <cellStyle name="20% - 强调文字颜色 5 2 3" xfId="63" xr:uid="{00000000-0005-0000-0000-00003A000000}"/>
    <cellStyle name="20% - 强调文字颜色 5 3" xfId="64" xr:uid="{00000000-0005-0000-0000-00003B000000}"/>
    <cellStyle name="20% - 强调文字颜色 6 2" xfId="65" xr:uid="{00000000-0005-0000-0000-00003C000000}"/>
    <cellStyle name="20% - 强调文字颜色 6 2 2" xfId="66" xr:uid="{00000000-0005-0000-0000-00003D000000}"/>
    <cellStyle name="20% - 强调文字颜色 6 2 2 2" xfId="67" xr:uid="{00000000-0005-0000-0000-00003E000000}"/>
    <cellStyle name="20% - 强调文字颜色 6 2 3" xfId="68" xr:uid="{00000000-0005-0000-0000-00003F000000}"/>
    <cellStyle name="20% - 强调文字颜色 6 3" xfId="69" xr:uid="{00000000-0005-0000-0000-000040000000}"/>
    <cellStyle name="40% - 强调文字颜色 1 2" xfId="70" xr:uid="{00000000-0005-0000-0000-000041000000}"/>
    <cellStyle name="40% - 强调文字颜色 1 2 2" xfId="71" xr:uid="{00000000-0005-0000-0000-000042000000}"/>
    <cellStyle name="40% - 强调文字颜色 1 2 2 2" xfId="72" xr:uid="{00000000-0005-0000-0000-000043000000}"/>
    <cellStyle name="40% - 强调文字颜色 1 2 3" xfId="73" xr:uid="{00000000-0005-0000-0000-000044000000}"/>
    <cellStyle name="40% - 强调文字颜色 1 3" xfId="74" xr:uid="{00000000-0005-0000-0000-000045000000}"/>
    <cellStyle name="40% - 强调文字颜色 2 2" xfId="75" xr:uid="{00000000-0005-0000-0000-000046000000}"/>
    <cellStyle name="40% - 强调文字颜色 2 2 2" xfId="76" xr:uid="{00000000-0005-0000-0000-000047000000}"/>
    <cellStyle name="40% - 强调文字颜色 2 2 2 2" xfId="77" xr:uid="{00000000-0005-0000-0000-000048000000}"/>
    <cellStyle name="40% - 强调文字颜色 2 2 3" xfId="78" xr:uid="{00000000-0005-0000-0000-000049000000}"/>
    <cellStyle name="40% - 强调文字颜色 2 3" xfId="79" xr:uid="{00000000-0005-0000-0000-00004A000000}"/>
    <cellStyle name="40% - 强调文字颜色 3 2" xfId="80" xr:uid="{00000000-0005-0000-0000-00004B000000}"/>
    <cellStyle name="40% - 强调文字颜色 3 2 2" xfId="81" xr:uid="{00000000-0005-0000-0000-00004C000000}"/>
    <cellStyle name="40% - 强调文字颜色 3 2 2 2" xfId="82" xr:uid="{00000000-0005-0000-0000-00004D000000}"/>
    <cellStyle name="40% - 强调文字颜色 3 2 3" xfId="83" xr:uid="{00000000-0005-0000-0000-00004E000000}"/>
    <cellStyle name="40% - 强调文字颜色 3 3" xfId="84" xr:uid="{00000000-0005-0000-0000-00004F000000}"/>
    <cellStyle name="40% - 强调文字颜色 4 2" xfId="85" xr:uid="{00000000-0005-0000-0000-000050000000}"/>
    <cellStyle name="40% - 强调文字颜色 4 2 2" xfId="86" xr:uid="{00000000-0005-0000-0000-000051000000}"/>
    <cellStyle name="40% - 强调文字颜色 4 2 2 2" xfId="87" xr:uid="{00000000-0005-0000-0000-000052000000}"/>
    <cellStyle name="40% - 强调文字颜色 4 2 3" xfId="88" xr:uid="{00000000-0005-0000-0000-000053000000}"/>
    <cellStyle name="40% - 强调文字颜色 4 3" xfId="89" xr:uid="{00000000-0005-0000-0000-000054000000}"/>
    <cellStyle name="40% - 强调文字颜色 5 2" xfId="90" xr:uid="{00000000-0005-0000-0000-000055000000}"/>
    <cellStyle name="40% - 强调文字颜色 5 2 2" xfId="91" xr:uid="{00000000-0005-0000-0000-000056000000}"/>
    <cellStyle name="40% - 强调文字颜色 5 2 2 2" xfId="92" xr:uid="{00000000-0005-0000-0000-000057000000}"/>
    <cellStyle name="40% - 强调文字颜色 5 2 3" xfId="93" xr:uid="{00000000-0005-0000-0000-000058000000}"/>
    <cellStyle name="40% - 强调文字颜色 5 3" xfId="94" xr:uid="{00000000-0005-0000-0000-000059000000}"/>
    <cellStyle name="40% - 强调文字颜色 6 2" xfId="95" xr:uid="{00000000-0005-0000-0000-00005A000000}"/>
    <cellStyle name="40% - 强调文字颜色 6 2 2" xfId="96" xr:uid="{00000000-0005-0000-0000-00005B000000}"/>
    <cellStyle name="40% - 强调文字颜色 6 2 2 2" xfId="97" xr:uid="{00000000-0005-0000-0000-00005C000000}"/>
    <cellStyle name="40% - 强调文字颜色 6 2 3" xfId="98" xr:uid="{00000000-0005-0000-0000-00005D000000}"/>
    <cellStyle name="40% - 强调文字颜色 6 3" xfId="99" xr:uid="{00000000-0005-0000-0000-00005E000000}"/>
    <cellStyle name="60% - 强调文字颜色 1 2" xfId="100" xr:uid="{00000000-0005-0000-0000-00005F000000}"/>
    <cellStyle name="60% - 强调文字颜色 1 2 2" xfId="101" xr:uid="{00000000-0005-0000-0000-000060000000}"/>
    <cellStyle name="60% - 强调文字颜色 1 2 2 2" xfId="102" xr:uid="{00000000-0005-0000-0000-000061000000}"/>
    <cellStyle name="60% - 强调文字颜色 1 2 3" xfId="103" xr:uid="{00000000-0005-0000-0000-000062000000}"/>
    <cellStyle name="60% - 强调文字颜色 1 3" xfId="104" xr:uid="{00000000-0005-0000-0000-000063000000}"/>
    <cellStyle name="60% - 强调文字颜色 2 2" xfId="105" xr:uid="{00000000-0005-0000-0000-000064000000}"/>
    <cellStyle name="60% - 强调文字颜色 2 2 2" xfId="106" xr:uid="{00000000-0005-0000-0000-000065000000}"/>
    <cellStyle name="60% - 强调文字颜色 2 2 2 2" xfId="107" xr:uid="{00000000-0005-0000-0000-000066000000}"/>
    <cellStyle name="60% - 强调文字颜色 2 2 3" xfId="108" xr:uid="{00000000-0005-0000-0000-000067000000}"/>
    <cellStyle name="60% - 强调文字颜色 2 3" xfId="109" xr:uid="{00000000-0005-0000-0000-000068000000}"/>
    <cellStyle name="60% - 强调文字颜色 3 2" xfId="110" xr:uid="{00000000-0005-0000-0000-000069000000}"/>
    <cellStyle name="60% - 强调文字颜色 3 2 2" xfId="111" xr:uid="{00000000-0005-0000-0000-00006A000000}"/>
    <cellStyle name="60% - 强调文字颜色 3 2 2 2" xfId="112" xr:uid="{00000000-0005-0000-0000-00006B000000}"/>
    <cellStyle name="60% - 强调文字颜色 3 2 3" xfId="113" xr:uid="{00000000-0005-0000-0000-00006C000000}"/>
    <cellStyle name="60% - 强调文字颜色 3 3" xfId="114" xr:uid="{00000000-0005-0000-0000-00006D000000}"/>
    <cellStyle name="60% - 强调文字颜色 4 2" xfId="115" xr:uid="{00000000-0005-0000-0000-00006E000000}"/>
    <cellStyle name="60% - 强调文字颜色 4 2 2" xfId="116" xr:uid="{00000000-0005-0000-0000-00006F000000}"/>
    <cellStyle name="60% - 强调文字颜色 4 2 2 2" xfId="117" xr:uid="{00000000-0005-0000-0000-000070000000}"/>
    <cellStyle name="60% - 强调文字颜色 4 2 3" xfId="118" xr:uid="{00000000-0005-0000-0000-000071000000}"/>
    <cellStyle name="60% - 强调文字颜色 4 3" xfId="119" xr:uid="{00000000-0005-0000-0000-000072000000}"/>
    <cellStyle name="60% - 强调文字颜色 5 2" xfId="120" xr:uid="{00000000-0005-0000-0000-000073000000}"/>
    <cellStyle name="60% - 强调文字颜色 5 2 2" xfId="121" xr:uid="{00000000-0005-0000-0000-000074000000}"/>
    <cellStyle name="60% - 强调文字颜色 5 2 2 2" xfId="122" xr:uid="{00000000-0005-0000-0000-000075000000}"/>
    <cellStyle name="60% - 强调文字颜色 5 2 3" xfId="123" xr:uid="{00000000-0005-0000-0000-000076000000}"/>
    <cellStyle name="60% - 强调文字颜色 5 3" xfId="124" xr:uid="{00000000-0005-0000-0000-000077000000}"/>
    <cellStyle name="60% - 强调文字颜色 6 2" xfId="125" xr:uid="{00000000-0005-0000-0000-000078000000}"/>
    <cellStyle name="60% - 强调文字颜色 6 2 2" xfId="126" xr:uid="{00000000-0005-0000-0000-000079000000}"/>
    <cellStyle name="60% - 强调文字颜色 6 2 2 2" xfId="127" xr:uid="{00000000-0005-0000-0000-00007A000000}"/>
    <cellStyle name="60% - 强调文字颜色 6 2 3" xfId="128" xr:uid="{00000000-0005-0000-0000-00007B000000}"/>
    <cellStyle name="60% - 强调文字颜色 6 3" xfId="129" xr:uid="{00000000-0005-0000-0000-00007C000000}"/>
    <cellStyle name="Hyperlink" xfId="130" xr:uid="{00000000-0005-0000-0000-00007D000000}"/>
    <cellStyle name="标题 1 2" xfId="131" xr:uid="{00000000-0005-0000-0000-00007E000000}"/>
    <cellStyle name="标题 1 2 2" xfId="132" xr:uid="{00000000-0005-0000-0000-00007F000000}"/>
    <cellStyle name="标题 1 2 2 2" xfId="133" xr:uid="{00000000-0005-0000-0000-000080000000}"/>
    <cellStyle name="标题 1 2 3" xfId="134" xr:uid="{00000000-0005-0000-0000-000081000000}"/>
    <cellStyle name="标题 1 3" xfId="135" xr:uid="{00000000-0005-0000-0000-000082000000}"/>
    <cellStyle name="标题 2 2" xfId="136" xr:uid="{00000000-0005-0000-0000-000083000000}"/>
    <cellStyle name="标题 2 2 2" xfId="137" xr:uid="{00000000-0005-0000-0000-000084000000}"/>
    <cellStyle name="标题 2 2 2 2" xfId="138" xr:uid="{00000000-0005-0000-0000-000085000000}"/>
    <cellStyle name="标题 2 2 3" xfId="139" xr:uid="{00000000-0005-0000-0000-000086000000}"/>
    <cellStyle name="标题 2 3" xfId="140" xr:uid="{00000000-0005-0000-0000-000087000000}"/>
    <cellStyle name="标题 3 2" xfId="141" xr:uid="{00000000-0005-0000-0000-000088000000}"/>
    <cellStyle name="标题 3 2 2" xfId="142" xr:uid="{00000000-0005-0000-0000-000089000000}"/>
    <cellStyle name="标题 3 2 2 2" xfId="143" xr:uid="{00000000-0005-0000-0000-00008A000000}"/>
    <cellStyle name="标题 3 2 3" xfId="144" xr:uid="{00000000-0005-0000-0000-00008B000000}"/>
    <cellStyle name="标题 3 3" xfId="145" xr:uid="{00000000-0005-0000-0000-00008C000000}"/>
    <cellStyle name="标题 4 2" xfId="146" xr:uid="{00000000-0005-0000-0000-00008D000000}"/>
    <cellStyle name="标题 4 2 2" xfId="147" xr:uid="{00000000-0005-0000-0000-00008E000000}"/>
    <cellStyle name="标题 4 2 2 2" xfId="148" xr:uid="{00000000-0005-0000-0000-00008F000000}"/>
    <cellStyle name="标题 4 2 3" xfId="149" xr:uid="{00000000-0005-0000-0000-000090000000}"/>
    <cellStyle name="标题 4 3" xfId="150" xr:uid="{00000000-0005-0000-0000-000091000000}"/>
    <cellStyle name="标题 5" xfId="151" xr:uid="{00000000-0005-0000-0000-000092000000}"/>
    <cellStyle name="标题 5 2" xfId="152" xr:uid="{00000000-0005-0000-0000-000093000000}"/>
    <cellStyle name="标题 5 2 2" xfId="153" xr:uid="{00000000-0005-0000-0000-000094000000}"/>
    <cellStyle name="标题 5 3" xfId="154" xr:uid="{00000000-0005-0000-0000-000095000000}"/>
    <cellStyle name="标题 6" xfId="155" xr:uid="{00000000-0005-0000-0000-000096000000}"/>
    <cellStyle name="差 2" xfId="156" xr:uid="{00000000-0005-0000-0000-000097000000}"/>
    <cellStyle name="差 2 2" xfId="157" xr:uid="{00000000-0005-0000-0000-000098000000}"/>
    <cellStyle name="差 2 2 2" xfId="158" xr:uid="{00000000-0005-0000-0000-000099000000}"/>
    <cellStyle name="差 2 3" xfId="159" xr:uid="{00000000-0005-0000-0000-00009A000000}"/>
    <cellStyle name="差 3" xfId="160" xr:uid="{00000000-0005-0000-0000-00009B000000}"/>
    <cellStyle name="差_2016成绩登记表" xfId="161" xr:uid="{00000000-0005-0000-0000-00009C000000}"/>
    <cellStyle name="差_2016面试时间登记表" xfId="162" xr:uid="{00000000-0005-0000-0000-00009D000000}"/>
    <cellStyle name="常规" xfId="0" builtinId="0"/>
    <cellStyle name="常规 10" xfId="163" xr:uid="{00000000-0005-0000-0000-00009F000000}"/>
    <cellStyle name="常规 11" xfId="164" xr:uid="{00000000-0005-0000-0000-0000A0000000}"/>
    <cellStyle name="常规 12" xfId="165" xr:uid="{00000000-0005-0000-0000-0000A1000000}"/>
    <cellStyle name="常规 15" xfId="166" xr:uid="{00000000-0005-0000-0000-0000A2000000}"/>
    <cellStyle name="常规 17" xfId="167" xr:uid="{00000000-0005-0000-0000-0000A3000000}"/>
    <cellStyle name="常规 2" xfId="2" xr:uid="{00000000-0005-0000-0000-0000A4000000}"/>
    <cellStyle name="常规 2 2" xfId="168" xr:uid="{00000000-0005-0000-0000-0000A5000000}"/>
    <cellStyle name="常规 2 2 2" xfId="169" xr:uid="{00000000-0005-0000-0000-0000A6000000}"/>
    <cellStyle name="常规 2 3" xfId="170" xr:uid="{00000000-0005-0000-0000-0000A7000000}"/>
    <cellStyle name="常规 2 4" xfId="171" xr:uid="{00000000-0005-0000-0000-0000A8000000}"/>
    <cellStyle name="常规 2 5" xfId="172" xr:uid="{00000000-0005-0000-0000-0000A9000000}"/>
    <cellStyle name="常规 2 6" xfId="173" xr:uid="{00000000-0005-0000-0000-0000AA000000}"/>
    <cellStyle name="常规 2 7" xfId="174" xr:uid="{00000000-0005-0000-0000-0000AB000000}"/>
    <cellStyle name="常规 2 8" xfId="175" xr:uid="{00000000-0005-0000-0000-0000AC000000}"/>
    <cellStyle name="常规 2 9" xfId="176" xr:uid="{00000000-0005-0000-0000-0000AD000000}"/>
    <cellStyle name="常规 2_201710蕉城区参评高级一级教师职称申报人员汇总表" xfId="177" xr:uid="{00000000-0005-0000-0000-0000AE000000}"/>
    <cellStyle name="常规 23" xfId="178" xr:uid="{00000000-0005-0000-0000-0000AF000000}"/>
    <cellStyle name="常规 27" xfId="179" xr:uid="{00000000-0005-0000-0000-0000B0000000}"/>
    <cellStyle name="常规 3 10" xfId="180" xr:uid="{00000000-0005-0000-0000-0000B1000000}"/>
    <cellStyle name="常规 3 10 2" xfId="181" xr:uid="{00000000-0005-0000-0000-0000B2000000}"/>
    <cellStyle name="常规 3 100" xfId="182" xr:uid="{00000000-0005-0000-0000-0000B3000000}"/>
    <cellStyle name="常规 3 100 2" xfId="183" xr:uid="{00000000-0005-0000-0000-0000B4000000}"/>
    <cellStyle name="常规 3 101" xfId="184" xr:uid="{00000000-0005-0000-0000-0000B5000000}"/>
    <cellStyle name="常规 3 101 2" xfId="185" xr:uid="{00000000-0005-0000-0000-0000B6000000}"/>
    <cellStyle name="常规 3 102" xfId="186" xr:uid="{00000000-0005-0000-0000-0000B7000000}"/>
    <cellStyle name="常规 3 102 2" xfId="187" xr:uid="{00000000-0005-0000-0000-0000B8000000}"/>
    <cellStyle name="常规 3 103" xfId="188" xr:uid="{00000000-0005-0000-0000-0000B9000000}"/>
    <cellStyle name="常规 3 103 2" xfId="189" xr:uid="{00000000-0005-0000-0000-0000BA000000}"/>
    <cellStyle name="常规 3 104" xfId="190" xr:uid="{00000000-0005-0000-0000-0000BB000000}"/>
    <cellStyle name="常规 3 104 2" xfId="191" xr:uid="{00000000-0005-0000-0000-0000BC000000}"/>
    <cellStyle name="常规 3 105" xfId="192" xr:uid="{00000000-0005-0000-0000-0000BD000000}"/>
    <cellStyle name="常规 3 11" xfId="193" xr:uid="{00000000-0005-0000-0000-0000BE000000}"/>
    <cellStyle name="常规 3 11 2" xfId="194" xr:uid="{00000000-0005-0000-0000-0000BF000000}"/>
    <cellStyle name="常规 3 12" xfId="195" xr:uid="{00000000-0005-0000-0000-0000C0000000}"/>
    <cellStyle name="常规 3 12 2" xfId="196" xr:uid="{00000000-0005-0000-0000-0000C1000000}"/>
    <cellStyle name="常规 3 13" xfId="197" xr:uid="{00000000-0005-0000-0000-0000C2000000}"/>
    <cellStyle name="常规 3 13 2" xfId="198" xr:uid="{00000000-0005-0000-0000-0000C3000000}"/>
    <cellStyle name="常规 3 14" xfId="199" xr:uid="{00000000-0005-0000-0000-0000C4000000}"/>
    <cellStyle name="常规 3 14 2" xfId="200" xr:uid="{00000000-0005-0000-0000-0000C5000000}"/>
    <cellStyle name="常规 3 15" xfId="201" xr:uid="{00000000-0005-0000-0000-0000C6000000}"/>
    <cellStyle name="常规 3 15 2" xfId="202" xr:uid="{00000000-0005-0000-0000-0000C7000000}"/>
    <cellStyle name="常规 3 16" xfId="203" xr:uid="{00000000-0005-0000-0000-0000C8000000}"/>
    <cellStyle name="常规 3 16 2" xfId="204" xr:uid="{00000000-0005-0000-0000-0000C9000000}"/>
    <cellStyle name="常规 3 17" xfId="205" xr:uid="{00000000-0005-0000-0000-0000CA000000}"/>
    <cellStyle name="常规 3 17 2" xfId="206" xr:uid="{00000000-0005-0000-0000-0000CB000000}"/>
    <cellStyle name="常规 3 18" xfId="207" xr:uid="{00000000-0005-0000-0000-0000CC000000}"/>
    <cellStyle name="常规 3 18 2" xfId="208" xr:uid="{00000000-0005-0000-0000-0000CD000000}"/>
    <cellStyle name="常规 3 19" xfId="209" xr:uid="{00000000-0005-0000-0000-0000CE000000}"/>
    <cellStyle name="常规 3 19 2" xfId="210" xr:uid="{00000000-0005-0000-0000-0000CF000000}"/>
    <cellStyle name="常规 3 2" xfId="211" xr:uid="{00000000-0005-0000-0000-0000D0000000}"/>
    <cellStyle name="常规 3 2 2" xfId="212" xr:uid="{00000000-0005-0000-0000-0000D1000000}"/>
    <cellStyle name="常规 3 20" xfId="213" xr:uid="{00000000-0005-0000-0000-0000D2000000}"/>
    <cellStyle name="常规 3 20 2" xfId="214" xr:uid="{00000000-0005-0000-0000-0000D3000000}"/>
    <cellStyle name="常规 3 21" xfId="215" xr:uid="{00000000-0005-0000-0000-0000D4000000}"/>
    <cellStyle name="常规 3 21 2" xfId="216" xr:uid="{00000000-0005-0000-0000-0000D5000000}"/>
    <cellStyle name="常规 3 22" xfId="217" xr:uid="{00000000-0005-0000-0000-0000D6000000}"/>
    <cellStyle name="常规 3 22 2" xfId="218" xr:uid="{00000000-0005-0000-0000-0000D7000000}"/>
    <cellStyle name="常规 3 23" xfId="219" xr:uid="{00000000-0005-0000-0000-0000D8000000}"/>
    <cellStyle name="常规 3 23 2" xfId="220" xr:uid="{00000000-0005-0000-0000-0000D9000000}"/>
    <cellStyle name="常规 3 24" xfId="221" xr:uid="{00000000-0005-0000-0000-0000DA000000}"/>
    <cellStyle name="常规 3 24 2" xfId="222" xr:uid="{00000000-0005-0000-0000-0000DB000000}"/>
    <cellStyle name="常规 3 25" xfId="223" xr:uid="{00000000-0005-0000-0000-0000DC000000}"/>
    <cellStyle name="常规 3 25 2" xfId="224" xr:uid="{00000000-0005-0000-0000-0000DD000000}"/>
    <cellStyle name="常规 3 26" xfId="225" xr:uid="{00000000-0005-0000-0000-0000DE000000}"/>
    <cellStyle name="常规 3 26 2" xfId="226" xr:uid="{00000000-0005-0000-0000-0000DF000000}"/>
    <cellStyle name="常规 3 27" xfId="227" xr:uid="{00000000-0005-0000-0000-0000E0000000}"/>
    <cellStyle name="常规 3 27 2" xfId="228" xr:uid="{00000000-0005-0000-0000-0000E1000000}"/>
    <cellStyle name="常规 3 28" xfId="229" xr:uid="{00000000-0005-0000-0000-0000E2000000}"/>
    <cellStyle name="常规 3 28 2" xfId="230" xr:uid="{00000000-0005-0000-0000-0000E3000000}"/>
    <cellStyle name="常规 3 29" xfId="231" xr:uid="{00000000-0005-0000-0000-0000E4000000}"/>
    <cellStyle name="常规 3 29 2" xfId="232" xr:uid="{00000000-0005-0000-0000-0000E5000000}"/>
    <cellStyle name="常规 3 3" xfId="233" xr:uid="{00000000-0005-0000-0000-0000E6000000}"/>
    <cellStyle name="常规 3 3 2" xfId="234" xr:uid="{00000000-0005-0000-0000-0000E7000000}"/>
    <cellStyle name="常规 3 30" xfId="235" xr:uid="{00000000-0005-0000-0000-0000E8000000}"/>
    <cellStyle name="常规 3 30 2" xfId="236" xr:uid="{00000000-0005-0000-0000-0000E9000000}"/>
    <cellStyle name="常规 3 31" xfId="237" xr:uid="{00000000-0005-0000-0000-0000EA000000}"/>
    <cellStyle name="常规 3 31 2" xfId="238" xr:uid="{00000000-0005-0000-0000-0000EB000000}"/>
    <cellStyle name="常规 3 32" xfId="239" xr:uid="{00000000-0005-0000-0000-0000EC000000}"/>
    <cellStyle name="常规 3 32 2" xfId="240" xr:uid="{00000000-0005-0000-0000-0000ED000000}"/>
    <cellStyle name="常规 3 33" xfId="241" xr:uid="{00000000-0005-0000-0000-0000EE000000}"/>
    <cellStyle name="常规 3 33 2" xfId="242" xr:uid="{00000000-0005-0000-0000-0000EF000000}"/>
    <cellStyle name="常规 3 34" xfId="243" xr:uid="{00000000-0005-0000-0000-0000F0000000}"/>
    <cellStyle name="常规 3 34 2" xfId="244" xr:uid="{00000000-0005-0000-0000-0000F1000000}"/>
    <cellStyle name="常规 3 35" xfId="245" xr:uid="{00000000-0005-0000-0000-0000F2000000}"/>
    <cellStyle name="常规 3 35 2" xfId="246" xr:uid="{00000000-0005-0000-0000-0000F3000000}"/>
    <cellStyle name="常规 3 36" xfId="247" xr:uid="{00000000-0005-0000-0000-0000F4000000}"/>
    <cellStyle name="常规 3 36 2" xfId="248" xr:uid="{00000000-0005-0000-0000-0000F5000000}"/>
    <cellStyle name="常规 3 37" xfId="249" xr:uid="{00000000-0005-0000-0000-0000F6000000}"/>
    <cellStyle name="常规 3 37 2" xfId="250" xr:uid="{00000000-0005-0000-0000-0000F7000000}"/>
    <cellStyle name="常规 3 38" xfId="251" xr:uid="{00000000-0005-0000-0000-0000F8000000}"/>
    <cellStyle name="常规 3 38 2" xfId="252" xr:uid="{00000000-0005-0000-0000-0000F9000000}"/>
    <cellStyle name="常规 3 39" xfId="253" xr:uid="{00000000-0005-0000-0000-0000FA000000}"/>
    <cellStyle name="常规 3 39 2" xfId="254" xr:uid="{00000000-0005-0000-0000-0000FB000000}"/>
    <cellStyle name="常规 3 4" xfId="255" xr:uid="{00000000-0005-0000-0000-0000FC000000}"/>
    <cellStyle name="常规 3 4 2" xfId="256" xr:uid="{00000000-0005-0000-0000-0000FD000000}"/>
    <cellStyle name="常规 3 40" xfId="257" xr:uid="{00000000-0005-0000-0000-0000FE000000}"/>
    <cellStyle name="常规 3 40 2" xfId="258" xr:uid="{00000000-0005-0000-0000-0000FF000000}"/>
    <cellStyle name="常规 3 41" xfId="259" xr:uid="{00000000-0005-0000-0000-000000010000}"/>
    <cellStyle name="常规 3 41 2" xfId="260" xr:uid="{00000000-0005-0000-0000-000001010000}"/>
    <cellStyle name="常规 3 42" xfId="261" xr:uid="{00000000-0005-0000-0000-000002010000}"/>
    <cellStyle name="常规 3 42 2" xfId="262" xr:uid="{00000000-0005-0000-0000-000003010000}"/>
    <cellStyle name="常规 3 43" xfId="263" xr:uid="{00000000-0005-0000-0000-000004010000}"/>
    <cellStyle name="常规 3 43 2" xfId="264" xr:uid="{00000000-0005-0000-0000-000005010000}"/>
    <cellStyle name="常规 3 44" xfId="265" xr:uid="{00000000-0005-0000-0000-000006010000}"/>
    <cellStyle name="常规 3 44 2" xfId="266" xr:uid="{00000000-0005-0000-0000-000007010000}"/>
    <cellStyle name="常规 3 45" xfId="267" xr:uid="{00000000-0005-0000-0000-000008010000}"/>
    <cellStyle name="常规 3 45 2" xfId="268" xr:uid="{00000000-0005-0000-0000-000009010000}"/>
    <cellStyle name="常规 3 46" xfId="269" xr:uid="{00000000-0005-0000-0000-00000A010000}"/>
    <cellStyle name="常规 3 46 2" xfId="270" xr:uid="{00000000-0005-0000-0000-00000B010000}"/>
    <cellStyle name="常规 3 47" xfId="271" xr:uid="{00000000-0005-0000-0000-00000C010000}"/>
    <cellStyle name="常规 3 47 2" xfId="272" xr:uid="{00000000-0005-0000-0000-00000D010000}"/>
    <cellStyle name="常规 3 48" xfId="273" xr:uid="{00000000-0005-0000-0000-00000E010000}"/>
    <cellStyle name="常规 3 48 2" xfId="274" xr:uid="{00000000-0005-0000-0000-00000F010000}"/>
    <cellStyle name="常规 3 49" xfId="275" xr:uid="{00000000-0005-0000-0000-000010010000}"/>
    <cellStyle name="常规 3 49 2" xfId="276" xr:uid="{00000000-0005-0000-0000-000011010000}"/>
    <cellStyle name="常规 3 5" xfId="277" xr:uid="{00000000-0005-0000-0000-000012010000}"/>
    <cellStyle name="常规 3 5 2" xfId="278" xr:uid="{00000000-0005-0000-0000-000013010000}"/>
    <cellStyle name="常规 3 50" xfId="279" xr:uid="{00000000-0005-0000-0000-000014010000}"/>
    <cellStyle name="常规 3 50 2" xfId="280" xr:uid="{00000000-0005-0000-0000-000015010000}"/>
    <cellStyle name="常规 3 51" xfId="281" xr:uid="{00000000-0005-0000-0000-000016010000}"/>
    <cellStyle name="常规 3 51 2" xfId="282" xr:uid="{00000000-0005-0000-0000-000017010000}"/>
    <cellStyle name="常规 3 52" xfId="283" xr:uid="{00000000-0005-0000-0000-000018010000}"/>
    <cellStyle name="常规 3 52 2" xfId="284" xr:uid="{00000000-0005-0000-0000-000019010000}"/>
    <cellStyle name="常规 3 53" xfId="285" xr:uid="{00000000-0005-0000-0000-00001A010000}"/>
    <cellStyle name="常规 3 53 2" xfId="286" xr:uid="{00000000-0005-0000-0000-00001B010000}"/>
    <cellStyle name="常规 3 54" xfId="287" xr:uid="{00000000-0005-0000-0000-00001C010000}"/>
    <cellStyle name="常规 3 54 2" xfId="288" xr:uid="{00000000-0005-0000-0000-00001D010000}"/>
    <cellStyle name="常规 3 55" xfId="289" xr:uid="{00000000-0005-0000-0000-00001E010000}"/>
    <cellStyle name="常规 3 55 2" xfId="290" xr:uid="{00000000-0005-0000-0000-00001F010000}"/>
    <cellStyle name="常规 3 56" xfId="291" xr:uid="{00000000-0005-0000-0000-000020010000}"/>
    <cellStyle name="常规 3 56 2" xfId="292" xr:uid="{00000000-0005-0000-0000-000021010000}"/>
    <cellStyle name="常规 3 57" xfId="293" xr:uid="{00000000-0005-0000-0000-000022010000}"/>
    <cellStyle name="常规 3 57 2" xfId="294" xr:uid="{00000000-0005-0000-0000-000023010000}"/>
    <cellStyle name="常规 3 58" xfId="295" xr:uid="{00000000-0005-0000-0000-000024010000}"/>
    <cellStyle name="常规 3 58 2" xfId="296" xr:uid="{00000000-0005-0000-0000-000025010000}"/>
    <cellStyle name="常规 3 59" xfId="297" xr:uid="{00000000-0005-0000-0000-000026010000}"/>
    <cellStyle name="常规 3 59 2" xfId="298" xr:uid="{00000000-0005-0000-0000-000027010000}"/>
    <cellStyle name="常规 3 6" xfId="299" xr:uid="{00000000-0005-0000-0000-000028010000}"/>
    <cellStyle name="常规 3 6 2" xfId="300" xr:uid="{00000000-0005-0000-0000-000029010000}"/>
    <cellStyle name="常规 3 60" xfId="301" xr:uid="{00000000-0005-0000-0000-00002A010000}"/>
    <cellStyle name="常规 3 60 2" xfId="302" xr:uid="{00000000-0005-0000-0000-00002B010000}"/>
    <cellStyle name="常规 3 61" xfId="303" xr:uid="{00000000-0005-0000-0000-00002C010000}"/>
    <cellStyle name="常规 3 61 2" xfId="304" xr:uid="{00000000-0005-0000-0000-00002D010000}"/>
    <cellStyle name="常规 3 62" xfId="305" xr:uid="{00000000-0005-0000-0000-00002E010000}"/>
    <cellStyle name="常规 3 62 2" xfId="306" xr:uid="{00000000-0005-0000-0000-00002F010000}"/>
    <cellStyle name="常规 3 63" xfId="307" xr:uid="{00000000-0005-0000-0000-000030010000}"/>
    <cellStyle name="常规 3 63 2" xfId="308" xr:uid="{00000000-0005-0000-0000-000031010000}"/>
    <cellStyle name="常规 3 64" xfId="309" xr:uid="{00000000-0005-0000-0000-000032010000}"/>
    <cellStyle name="常规 3 64 2" xfId="310" xr:uid="{00000000-0005-0000-0000-000033010000}"/>
    <cellStyle name="常规 3 65" xfId="311" xr:uid="{00000000-0005-0000-0000-000034010000}"/>
    <cellStyle name="常规 3 65 2" xfId="312" xr:uid="{00000000-0005-0000-0000-000035010000}"/>
    <cellStyle name="常规 3 66" xfId="313" xr:uid="{00000000-0005-0000-0000-000036010000}"/>
    <cellStyle name="常规 3 66 2" xfId="314" xr:uid="{00000000-0005-0000-0000-000037010000}"/>
    <cellStyle name="常规 3 67" xfId="315" xr:uid="{00000000-0005-0000-0000-000038010000}"/>
    <cellStyle name="常规 3 67 2" xfId="316" xr:uid="{00000000-0005-0000-0000-000039010000}"/>
    <cellStyle name="常规 3 68" xfId="317" xr:uid="{00000000-0005-0000-0000-00003A010000}"/>
    <cellStyle name="常规 3 68 2" xfId="318" xr:uid="{00000000-0005-0000-0000-00003B010000}"/>
    <cellStyle name="常规 3 69" xfId="319" xr:uid="{00000000-0005-0000-0000-00003C010000}"/>
    <cellStyle name="常规 3 69 2" xfId="320" xr:uid="{00000000-0005-0000-0000-00003D010000}"/>
    <cellStyle name="常规 3 7" xfId="321" xr:uid="{00000000-0005-0000-0000-00003E010000}"/>
    <cellStyle name="常规 3 7 2" xfId="322" xr:uid="{00000000-0005-0000-0000-00003F010000}"/>
    <cellStyle name="常规 3 70" xfId="323" xr:uid="{00000000-0005-0000-0000-000040010000}"/>
    <cellStyle name="常规 3 70 2" xfId="324" xr:uid="{00000000-0005-0000-0000-000041010000}"/>
    <cellStyle name="常规 3 71" xfId="325" xr:uid="{00000000-0005-0000-0000-000042010000}"/>
    <cellStyle name="常规 3 71 2" xfId="326" xr:uid="{00000000-0005-0000-0000-000043010000}"/>
    <cellStyle name="常规 3 72" xfId="327" xr:uid="{00000000-0005-0000-0000-000044010000}"/>
    <cellStyle name="常规 3 72 2" xfId="328" xr:uid="{00000000-0005-0000-0000-000045010000}"/>
    <cellStyle name="常规 3 73" xfId="329" xr:uid="{00000000-0005-0000-0000-000046010000}"/>
    <cellStyle name="常规 3 73 2" xfId="330" xr:uid="{00000000-0005-0000-0000-000047010000}"/>
    <cellStyle name="常规 3 74" xfId="331" xr:uid="{00000000-0005-0000-0000-000048010000}"/>
    <cellStyle name="常规 3 74 2" xfId="332" xr:uid="{00000000-0005-0000-0000-000049010000}"/>
    <cellStyle name="常规 3 75" xfId="333" xr:uid="{00000000-0005-0000-0000-00004A010000}"/>
    <cellStyle name="常规 3 75 2" xfId="334" xr:uid="{00000000-0005-0000-0000-00004B010000}"/>
    <cellStyle name="常规 3 76" xfId="335" xr:uid="{00000000-0005-0000-0000-00004C010000}"/>
    <cellStyle name="常规 3 76 2" xfId="336" xr:uid="{00000000-0005-0000-0000-00004D010000}"/>
    <cellStyle name="常规 3 77" xfId="337" xr:uid="{00000000-0005-0000-0000-00004E010000}"/>
    <cellStyle name="常规 3 77 2" xfId="338" xr:uid="{00000000-0005-0000-0000-00004F010000}"/>
    <cellStyle name="常规 3 78" xfId="339" xr:uid="{00000000-0005-0000-0000-000050010000}"/>
    <cellStyle name="常规 3 78 2" xfId="340" xr:uid="{00000000-0005-0000-0000-000051010000}"/>
    <cellStyle name="常规 3 79" xfId="341" xr:uid="{00000000-0005-0000-0000-000052010000}"/>
    <cellStyle name="常规 3 79 2" xfId="342" xr:uid="{00000000-0005-0000-0000-000053010000}"/>
    <cellStyle name="常规 3 8" xfId="343" xr:uid="{00000000-0005-0000-0000-000054010000}"/>
    <cellStyle name="常规 3 8 2" xfId="344" xr:uid="{00000000-0005-0000-0000-000055010000}"/>
    <cellStyle name="常规 3 80" xfId="345" xr:uid="{00000000-0005-0000-0000-000056010000}"/>
    <cellStyle name="常规 3 80 2" xfId="346" xr:uid="{00000000-0005-0000-0000-000057010000}"/>
    <cellStyle name="常规 3 81" xfId="347" xr:uid="{00000000-0005-0000-0000-000058010000}"/>
    <cellStyle name="常规 3 81 2" xfId="348" xr:uid="{00000000-0005-0000-0000-000059010000}"/>
    <cellStyle name="常规 3 82" xfId="349" xr:uid="{00000000-0005-0000-0000-00005A010000}"/>
    <cellStyle name="常规 3 82 2" xfId="350" xr:uid="{00000000-0005-0000-0000-00005B010000}"/>
    <cellStyle name="常规 3 83" xfId="351" xr:uid="{00000000-0005-0000-0000-00005C010000}"/>
    <cellStyle name="常规 3 83 2" xfId="352" xr:uid="{00000000-0005-0000-0000-00005D010000}"/>
    <cellStyle name="常规 3 84" xfId="353" xr:uid="{00000000-0005-0000-0000-00005E010000}"/>
    <cellStyle name="常规 3 84 2" xfId="354" xr:uid="{00000000-0005-0000-0000-00005F010000}"/>
    <cellStyle name="常规 3 85" xfId="355" xr:uid="{00000000-0005-0000-0000-000060010000}"/>
    <cellStyle name="常规 3 85 2" xfId="356" xr:uid="{00000000-0005-0000-0000-000061010000}"/>
    <cellStyle name="常规 3 86" xfId="357" xr:uid="{00000000-0005-0000-0000-000062010000}"/>
    <cellStyle name="常规 3 86 2" xfId="358" xr:uid="{00000000-0005-0000-0000-000063010000}"/>
    <cellStyle name="常规 3 87" xfId="359" xr:uid="{00000000-0005-0000-0000-000064010000}"/>
    <cellStyle name="常规 3 87 2" xfId="360" xr:uid="{00000000-0005-0000-0000-000065010000}"/>
    <cellStyle name="常规 3 88" xfId="361" xr:uid="{00000000-0005-0000-0000-000066010000}"/>
    <cellStyle name="常规 3 88 2" xfId="362" xr:uid="{00000000-0005-0000-0000-000067010000}"/>
    <cellStyle name="常规 3 89" xfId="363" xr:uid="{00000000-0005-0000-0000-000068010000}"/>
    <cellStyle name="常规 3 89 2" xfId="364" xr:uid="{00000000-0005-0000-0000-000069010000}"/>
    <cellStyle name="常规 3 9" xfId="365" xr:uid="{00000000-0005-0000-0000-00006A010000}"/>
    <cellStyle name="常规 3 9 2" xfId="366" xr:uid="{00000000-0005-0000-0000-00006B010000}"/>
    <cellStyle name="常规 3 90" xfId="367" xr:uid="{00000000-0005-0000-0000-00006C010000}"/>
    <cellStyle name="常规 3 90 2" xfId="368" xr:uid="{00000000-0005-0000-0000-00006D010000}"/>
    <cellStyle name="常规 3 91" xfId="369" xr:uid="{00000000-0005-0000-0000-00006E010000}"/>
    <cellStyle name="常规 3 91 2" xfId="370" xr:uid="{00000000-0005-0000-0000-00006F010000}"/>
    <cellStyle name="常规 3 92" xfId="371" xr:uid="{00000000-0005-0000-0000-000070010000}"/>
    <cellStyle name="常规 3 92 2" xfId="372" xr:uid="{00000000-0005-0000-0000-000071010000}"/>
    <cellStyle name="常规 3 93" xfId="373" xr:uid="{00000000-0005-0000-0000-000072010000}"/>
    <cellStyle name="常规 3 93 2" xfId="374" xr:uid="{00000000-0005-0000-0000-000073010000}"/>
    <cellStyle name="常规 3 94" xfId="375" xr:uid="{00000000-0005-0000-0000-000074010000}"/>
    <cellStyle name="常规 3 94 2" xfId="376" xr:uid="{00000000-0005-0000-0000-000075010000}"/>
    <cellStyle name="常规 3 95" xfId="377" xr:uid="{00000000-0005-0000-0000-000076010000}"/>
    <cellStyle name="常规 3 95 2" xfId="378" xr:uid="{00000000-0005-0000-0000-000077010000}"/>
    <cellStyle name="常规 3 96" xfId="379" xr:uid="{00000000-0005-0000-0000-000078010000}"/>
    <cellStyle name="常规 3 96 2" xfId="380" xr:uid="{00000000-0005-0000-0000-000079010000}"/>
    <cellStyle name="常规 3 97" xfId="381" xr:uid="{00000000-0005-0000-0000-00007A010000}"/>
    <cellStyle name="常规 3 97 2" xfId="382" xr:uid="{00000000-0005-0000-0000-00007B010000}"/>
    <cellStyle name="常规 3 98" xfId="383" xr:uid="{00000000-0005-0000-0000-00007C010000}"/>
    <cellStyle name="常规 3 98 2" xfId="384" xr:uid="{00000000-0005-0000-0000-00007D010000}"/>
    <cellStyle name="常规 3 99" xfId="385" xr:uid="{00000000-0005-0000-0000-00007E010000}"/>
    <cellStyle name="常规 3 99 2" xfId="386" xr:uid="{00000000-0005-0000-0000-00007F010000}"/>
    <cellStyle name="常规 39" xfId="387" xr:uid="{00000000-0005-0000-0000-000080010000}"/>
    <cellStyle name="常规 4" xfId="1" xr:uid="{00000000-0005-0000-0000-000081010000}"/>
    <cellStyle name="常规 4 2" xfId="388" xr:uid="{00000000-0005-0000-0000-000082010000}"/>
    <cellStyle name="常规 4 3" xfId="491" xr:uid="{00000000-0005-0000-0000-000083010000}"/>
    <cellStyle name="常规 40" xfId="389" xr:uid="{00000000-0005-0000-0000-000084010000}"/>
    <cellStyle name="常规 41" xfId="390" xr:uid="{00000000-0005-0000-0000-000085010000}"/>
    <cellStyle name="常规 44" xfId="391" xr:uid="{00000000-0005-0000-0000-000086010000}"/>
    <cellStyle name="常规 45" xfId="392" xr:uid="{00000000-0005-0000-0000-000087010000}"/>
    <cellStyle name="常规 46" xfId="393" xr:uid="{00000000-0005-0000-0000-000088010000}"/>
    <cellStyle name="常规 48" xfId="394" xr:uid="{00000000-0005-0000-0000-000089010000}"/>
    <cellStyle name="常规 5" xfId="3" xr:uid="{00000000-0005-0000-0000-00008A010000}"/>
    <cellStyle name="常规 50" xfId="395" xr:uid="{00000000-0005-0000-0000-00008B010000}"/>
    <cellStyle name="常规 51" xfId="396" xr:uid="{00000000-0005-0000-0000-00008C010000}"/>
    <cellStyle name="常规 52" xfId="397" xr:uid="{00000000-0005-0000-0000-00008D010000}"/>
    <cellStyle name="常规 6" xfId="398" xr:uid="{00000000-0005-0000-0000-00008E010000}"/>
    <cellStyle name="常规 7" xfId="399" xr:uid="{00000000-0005-0000-0000-00008F010000}"/>
    <cellStyle name="常规 8" xfId="400" xr:uid="{00000000-0005-0000-0000-000090010000}"/>
    <cellStyle name="常规 9" xfId="401" xr:uid="{00000000-0005-0000-0000-000091010000}"/>
    <cellStyle name="常规 91" xfId="402" xr:uid="{00000000-0005-0000-0000-000092010000}"/>
    <cellStyle name="常规 92" xfId="403" xr:uid="{00000000-0005-0000-0000-000093010000}"/>
    <cellStyle name="常规 93" xfId="404" xr:uid="{00000000-0005-0000-0000-000094010000}"/>
    <cellStyle name="常规_2016成绩登记表" xfId="4" xr:uid="{00000000-0005-0000-0000-000095010000}"/>
    <cellStyle name="超链接 2" xfId="405" xr:uid="{00000000-0005-0000-0000-000096010000}"/>
    <cellStyle name="好 2" xfId="406" xr:uid="{00000000-0005-0000-0000-000097010000}"/>
    <cellStyle name="好 2 2" xfId="407" xr:uid="{00000000-0005-0000-0000-000098010000}"/>
    <cellStyle name="好 2 2 2" xfId="408" xr:uid="{00000000-0005-0000-0000-000099010000}"/>
    <cellStyle name="好 2 3" xfId="409" xr:uid="{00000000-0005-0000-0000-00009A010000}"/>
    <cellStyle name="好 3" xfId="410" xr:uid="{00000000-0005-0000-0000-00009B010000}"/>
    <cellStyle name="汇总 2" xfId="411" xr:uid="{00000000-0005-0000-0000-00009C010000}"/>
    <cellStyle name="汇总 2 2" xfId="412" xr:uid="{00000000-0005-0000-0000-00009D010000}"/>
    <cellStyle name="汇总 2 2 2" xfId="413" xr:uid="{00000000-0005-0000-0000-00009E010000}"/>
    <cellStyle name="汇总 2 3" xfId="414" xr:uid="{00000000-0005-0000-0000-00009F010000}"/>
    <cellStyle name="汇总 3" xfId="415" xr:uid="{00000000-0005-0000-0000-0000A0010000}"/>
    <cellStyle name="计算 2" xfId="416" xr:uid="{00000000-0005-0000-0000-0000A1010000}"/>
    <cellStyle name="计算 2 2" xfId="417" xr:uid="{00000000-0005-0000-0000-0000A2010000}"/>
    <cellStyle name="计算 2 2 2" xfId="418" xr:uid="{00000000-0005-0000-0000-0000A3010000}"/>
    <cellStyle name="计算 2 3" xfId="419" xr:uid="{00000000-0005-0000-0000-0000A4010000}"/>
    <cellStyle name="计算 3" xfId="420" xr:uid="{00000000-0005-0000-0000-0000A5010000}"/>
    <cellStyle name="检查单元格 2" xfId="421" xr:uid="{00000000-0005-0000-0000-0000A6010000}"/>
    <cellStyle name="检查单元格 2 2" xfId="422" xr:uid="{00000000-0005-0000-0000-0000A7010000}"/>
    <cellStyle name="检查单元格 2 2 2" xfId="423" xr:uid="{00000000-0005-0000-0000-0000A8010000}"/>
    <cellStyle name="检查单元格 2 3" xfId="424" xr:uid="{00000000-0005-0000-0000-0000A9010000}"/>
    <cellStyle name="检查单元格 3" xfId="425" xr:uid="{00000000-0005-0000-0000-0000AA010000}"/>
    <cellStyle name="解释性文本 2" xfId="426" xr:uid="{00000000-0005-0000-0000-0000AB010000}"/>
    <cellStyle name="解释性文本 2 2" xfId="427" xr:uid="{00000000-0005-0000-0000-0000AC010000}"/>
    <cellStyle name="解释性文本 2 2 2" xfId="428" xr:uid="{00000000-0005-0000-0000-0000AD010000}"/>
    <cellStyle name="解释性文本 2 3" xfId="429" xr:uid="{00000000-0005-0000-0000-0000AE010000}"/>
    <cellStyle name="解释性文本 3" xfId="430" xr:uid="{00000000-0005-0000-0000-0000AF010000}"/>
    <cellStyle name="警告文本 2" xfId="431" xr:uid="{00000000-0005-0000-0000-0000B0010000}"/>
    <cellStyle name="警告文本 2 2" xfId="432" xr:uid="{00000000-0005-0000-0000-0000B1010000}"/>
    <cellStyle name="警告文本 2 2 2" xfId="433" xr:uid="{00000000-0005-0000-0000-0000B2010000}"/>
    <cellStyle name="警告文本 2 3" xfId="434" xr:uid="{00000000-0005-0000-0000-0000B3010000}"/>
    <cellStyle name="警告文本 3" xfId="435" xr:uid="{00000000-0005-0000-0000-0000B4010000}"/>
    <cellStyle name="链接单元格 2" xfId="436" xr:uid="{00000000-0005-0000-0000-0000B5010000}"/>
    <cellStyle name="链接单元格 2 2" xfId="437" xr:uid="{00000000-0005-0000-0000-0000B6010000}"/>
    <cellStyle name="链接单元格 2 2 2" xfId="438" xr:uid="{00000000-0005-0000-0000-0000B7010000}"/>
    <cellStyle name="链接单元格 2 3" xfId="439" xr:uid="{00000000-0005-0000-0000-0000B8010000}"/>
    <cellStyle name="链接单元格 3" xfId="440" xr:uid="{00000000-0005-0000-0000-0000B9010000}"/>
    <cellStyle name="强调文字颜色 1 2" xfId="441" xr:uid="{00000000-0005-0000-0000-0000BA010000}"/>
    <cellStyle name="强调文字颜色 1 2 2" xfId="442" xr:uid="{00000000-0005-0000-0000-0000BB010000}"/>
    <cellStyle name="强调文字颜色 1 2 2 2" xfId="443" xr:uid="{00000000-0005-0000-0000-0000BC010000}"/>
    <cellStyle name="强调文字颜色 1 2 3" xfId="444" xr:uid="{00000000-0005-0000-0000-0000BD010000}"/>
    <cellStyle name="强调文字颜色 1 3" xfId="445" xr:uid="{00000000-0005-0000-0000-0000BE010000}"/>
    <cellStyle name="强调文字颜色 2 2" xfId="446" xr:uid="{00000000-0005-0000-0000-0000BF010000}"/>
    <cellStyle name="强调文字颜色 2 2 2" xfId="447" xr:uid="{00000000-0005-0000-0000-0000C0010000}"/>
    <cellStyle name="强调文字颜色 2 2 2 2" xfId="448" xr:uid="{00000000-0005-0000-0000-0000C1010000}"/>
    <cellStyle name="强调文字颜色 2 2 3" xfId="449" xr:uid="{00000000-0005-0000-0000-0000C2010000}"/>
    <cellStyle name="强调文字颜色 2 3" xfId="450" xr:uid="{00000000-0005-0000-0000-0000C3010000}"/>
    <cellStyle name="强调文字颜色 3 2" xfId="451" xr:uid="{00000000-0005-0000-0000-0000C4010000}"/>
    <cellStyle name="强调文字颜色 3 2 2" xfId="452" xr:uid="{00000000-0005-0000-0000-0000C5010000}"/>
    <cellStyle name="强调文字颜色 3 2 2 2" xfId="453" xr:uid="{00000000-0005-0000-0000-0000C6010000}"/>
    <cellStyle name="强调文字颜色 3 2 3" xfId="454" xr:uid="{00000000-0005-0000-0000-0000C7010000}"/>
    <cellStyle name="强调文字颜色 3 3" xfId="455" xr:uid="{00000000-0005-0000-0000-0000C8010000}"/>
    <cellStyle name="强调文字颜色 4 2" xfId="456" xr:uid="{00000000-0005-0000-0000-0000C9010000}"/>
    <cellStyle name="强调文字颜色 4 2 2" xfId="457" xr:uid="{00000000-0005-0000-0000-0000CA010000}"/>
    <cellStyle name="强调文字颜色 4 2 2 2" xfId="458" xr:uid="{00000000-0005-0000-0000-0000CB010000}"/>
    <cellStyle name="强调文字颜色 4 2 3" xfId="459" xr:uid="{00000000-0005-0000-0000-0000CC010000}"/>
    <cellStyle name="强调文字颜色 4 3" xfId="460" xr:uid="{00000000-0005-0000-0000-0000CD010000}"/>
    <cellStyle name="强调文字颜色 5 2" xfId="461" xr:uid="{00000000-0005-0000-0000-0000CE010000}"/>
    <cellStyle name="强调文字颜色 5 2 2" xfId="462" xr:uid="{00000000-0005-0000-0000-0000CF010000}"/>
    <cellStyle name="强调文字颜色 5 2 2 2" xfId="463" xr:uid="{00000000-0005-0000-0000-0000D0010000}"/>
    <cellStyle name="强调文字颜色 5 2 3" xfId="464" xr:uid="{00000000-0005-0000-0000-0000D1010000}"/>
    <cellStyle name="强调文字颜色 5 3" xfId="465" xr:uid="{00000000-0005-0000-0000-0000D2010000}"/>
    <cellStyle name="强调文字颜色 6 2" xfId="466" xr:uid="{00000000-0005-0000-0000-0000D3010000}"/>
    <cellStyle name="强调文字颜色 6 2 2" xfId="467" xr:uid="{00000000-0005-0000-0000-0000D4010000}"/>
    <cellStyle name="强调文字颜色 6 2 2 2" xfId="468" xr:uid="{00000000-0005-0000-0000-0000D5010000}"/>
    <cellStyle name="强调文字颜色 6 2 3" xfId="469" xr:uid="{00000000-0005-0000-0000-0000D6010000}"/>
    <cellStyle name="强调文字颜色 6 3" xfId="470" xr:uid="{00000000-0005-0000-0000-0000D7010000}"/>
    <cellStyle name="适中 2" xfId="471" xr:uid="{00000000-0005-0000-0000-0000D8010000}"/>
    <cellStyle name="适中 2 2" xfId="472" xr:uid="{00000000-0005-0000-0000-0000D9010000}"/>
    <cellStyle name="适中 2 2 2" xfId="473" xr:uid="{00000000-0005-0000-0000-0000DA010000}"/>
    <cellStyle name="适中 2 3" xfId="474" xr:uid="{00000000-0005-0000-0000-0000DB010000}"/>
    <cellStyle name="适中 3" xfId="475" xr:uid="{00000000-0005-0000-0000-0000DC010000}"/>
    <cellStyle name="输出 2" xfId="476" xr:uid="{00000000-0005-0000-0000-0000DD010000}"/>
    <cellStyle name="输出 2 2" xfId="477" xr:uid="{00000000-0005-0000-0000-0000DE010000}"/>
    <cellStyle name="输出 2 2 2" xfId="478" xr:uid="{00000000-0005-0000-0000-0000DF010000}"/>
    <cellStyle name="输出 2 3" xfId="479" xr:uid="{00000000-0005-0000-0000-0000E0010000}"/>
    <cellStyle name="输出 3" xfId="480" xr:uid="{00000000-0005-0000-0000-0000E1010000}"/>
    <cellStyle name="输入 2" xfId="481" xr:uid="{00000000-0005-0000-0000-0000E2010000}"/>
    <cellStyle name="输入 2 2" xfId="482" xr:uid="{00000000-0005-0000-0000-0000E3010000}"/>
    <cellStyle name="输入 2 2 2" xfId="483" xr:uid="{00000000-0005-0000-0000-0000E4010000}"/>
    <cellStyle name="输入 2 3" xfId="484" xr:uid="{00000000-0005-0000-0000-0000E5010000}"/>
    <cellStyle name="输入 3" xfId="485" xr:uid="{00000000-0005-0000-0000-0000E6010000}"/>
    <cellStyle name="注释 2" xfId="486" xr:uid="{00000000-0005-0000-0000-0000E7010000}"/>
    <cellStyle name="注释 2 2" xfId="487" xr:uid="{00000000-0005-0000-0000-0000E8010000}"/>
    <cellStyle name="注释 2 2 2" xfId="488" xr:uid="{00000000-0005-0000-0000-0000E9010000}"/>
    <cellStyle name="注释 2 3" xfId="489" xr:uid="{00000000-0005-0000-0000-0000EA010000}"/>
    <cellStyle name="注释 3" xfId="490" xr:uid="{00000000-0005-0000-0000-0000EB010000}"/>
  </cellStyles>
  <dxfs count="0"/>
  <tableStyles count="0" defaultTableStyle="TableStyleMedium2" defaultPivotStyle="PivotStyleLight16"/>
  <colors>
    <mruColors>
      <color rgb="FF66FFFF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247650</xdr:colOff>
      <xdr:row>85</xdr:row>
      <xdr:rowOff>0</xdr:rowOff>
    </xdr:from>
    <xdr:to>
      <xdr:col>11</xdr:col>
      <xdr:colOff>438150</xdr:colOff>
      <xdr:row>96</xdr:row>
      <xdr:rowOff>76200</xdr:rowOff>
    </xdr:to>
    <xdr:pic>
      <xdr:nvPicPr>
        <xdr:cNvPr id="13313" name="Picture 1">
          <a:extLst>
            <a:ext uri="{FF2B5EF4-FFF2-40B4-BE49-F238E27FC236}">
              <a16:creationId xmlns:a16="http://schemas.microsoft.com/office/drawing/2014/main" id="{00000000-0008-0000-0100-000001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48600" y="22421850"/>
          <a:ext cx="2933700" cy="32194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247650</xdr:colOff>
      <xdr:row>1</xdr:row>
      <xdr:rowOff>247650</xdr:rowOff>
    </xdr:from>
    <xdr:to>
      <xdr:col>13</xdr:col>
      <xdr:colOff>504825</xdr:colOff>
      <xdr:row>6</xdr:row>
      <xdr:rowOff>304800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4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76950" y="828675"/>
          <a:ext cx="5057775" cy="1628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I241"/>
  <sheetViews>
    <sheetView showZeros="0" tabSelected="1" zoomScale="85" zoomScaleNormal="85" zoomScaleSheetLayoutView="85" workbookViewId="0">
      <pane xSplit="1" ySplit="2" topLeftCell="B228" activePane="bottomRight" state="frozen"/>
      <selection pane="topRight" activeCell="B1" sqref="B1"/>
      <selection pane="bottomLeft" activeCell="A3" sqref="A3"/>
      <selection pane="bottomRight" activeCell="M5" sqref="M5"/>
    </sheetView>
  </sheetViews>
  <sheetFormatPr defaultColWidth="9" defaultRowHeight="18.75" x14ac:dyDescent="0.15"/>
  <cols>
    <col min="1" max="1" width="9.5" customWidth="1"/>
    <col min="2" max="2" width="13" customWidth="1"/>
    <col min="3" max="3" width="11.375" style="9" customWidth="1"/>
    <col min="4" max="4" width="16.625" style="35" customWidth="1"/>
    <col min="5" max="5" width="16.625" style="10" customWidth="1"/>
    <col min="6" max="9" width="16.625" style="11" customWidth="1"/>
  </cols>
  <sheetData>
    <row r="1" spans="1:9" ht="82.5" customHeight="1" x14ac:dyDescent="0.15">
      <c r="A1" s="50" t="s">
        <v>351</v>
      </c>
      <c r="B1" s="50"/>
      <c r="C1" s="50"/>
      <c r="D1" s="50"/>
      <c r="E1" s="50"/>
      <c r="F1" s="50"/>
      <c r="G1" s="50"/>
      <c r="H1" s="50"/>
      <c r="I1" s="50"/>
    </row>
    <row r="2" spans="1:9" ht="42" customHeight="1" x14ac:dyDescent="0.15">
      <c r="A2" s="2" t="s">
        <v>9</v>
      </c>
      <c r="B2" s="2" t="s">
        <v>341</v>
      </c>
      <c r="C2" s="33" t="s">
        <v>65</v>
      </c>
      <c r="D2" s="6" t="s">
        <v>82</v>
      </c>
      <c r="E2" s="7" t="s">
        <v>78</v>
      </c>
      <c r="F2" s="19" t="s">
        <v>347</v>
      </c>
      <c r="G2" s="46" t="s">
        <v>79</v>
      </c>
      <c r="H2" s="19" t="s">
        <v>80</v>
      </c>
      <c r="I2" s="48" t="s">
        <v>81</v>
      </c>
    </row>
    <row r="3" spans="1:9" s="1" customFormat="1" ht="24.95" customHeight="1" x14ac:dyDescent="0.15">
      <c r="A3" s="4">
        <f>COUNTIFS($B$3:B3,B3)</f>
        <v>1</v>
      </c>
      <c r="B3" s="4" t="s">
        <v>0</v>
      </c>
      <c r="C3" s="4">
        <v>1</v>
      </c>
      <c r="D3" s="34" t="s">
        <v>83</v>
      </c>
      <c r="E3" s="8" t="s">
        <v>100</v>
      </c>
      <c r="F3" s="37">
        <v>82.33</v>
      </c>
      <c r="G3" s="47">
        <v>12</v>
      </c>
      <c r="H3" s="4">
        <v>80.67</v>
      </c>
      <c r="I3" s="49">
        <v>14</v>
      </c>
    </row>
    <row r="4" spans="1:9" s="1" customFormat="1" ht="24.95" customHeight="1" x14ac:dyDescent="0.15">
      <c r="A4" s="4">
        <f>COUNTIFS($B$3:B4,B4)</f>
        <v>2</v>
      </c>
      <c r="B4" s="4" t="s">
        <v>0</v>
      </c>
      <c r="C4" s="4">
        <v>2</v>
      </c>
      <c r="D4" s="34" t="s">
        <v>83</v>
      </c>
      <c r="E4" s="8" t="s">
        <v>111</v>
      </c>
      <c r="F4" s="37">
        <v>87.33</v>
      </c>
      <c r="G4" s="47">
        <v>1</v>
      </c>
      <c r="H4" s="4">
        <v>78.67</v>
      </c>
      <c r="I4" s="49">
        <v>23</v>
      </c>
    </row>
    <row r="5" spans="1:9" s="1" customFormat="1" ht="24.95" customHeight="1" x14ac:dyDescent="0.15">
      <c r="A5" s="4">
        <f>COUNTIFS($B$3:B5,B5)</f>
        <v>3</v>
      </c>
      <c r="B5" s="4" t="s">
        <v>0</v>
      </c>
      <c r="C5" s="4">
        <v>3</v>
      </c>
      <c r="D5" s="34" t="s">
        <v>83</v>
      </c>
      <c r="E5" s="8" t="s">
        <v>91</v>
      </c>
      <c r="F5" s="37">
        <v>81</v>
      </c>
      <c r="G5" s="47">
        <v>17</v>
      </c>
      <c r="H5" s="4">
        <v>78.67</v>
      </c>
      <c r="I5" s="49">
        <v>23</v>
      </c>
    </row>
    <row r="6" spans="1:9" s="1" customFormat="1" ht="24.95" customHeight="1" x14ac:dyDescent="0.15">
      <c r="A6" s="4">
        <f>COUNTIFS($B$3:B6,B6)</f>
        <v>4</v>
      </c>
      <c r="B6" s="4" t="s">
        <v>0</v>
      </c>
      <c r="C6" s="4">
        <v>4</v>
      </c>
      <c r="D6" s="34" t="s">
        <v>83</v>
      </c>
      <c r="E6" s="8" t="s">
        <v>90</v>
      </c>
      <c r="F6" s="37">
        <v>81.33</v>
      </c>
      <c r="G6" s="47">
        <v>15</v>
      </c>
      <c r="H6" s="4">
        <v>78</v>
      </c>
      <c r="I6" s="49">
        <v>27</v>
      </c>
    </row>
    <row r="7" spans="1:9" s="1" customFormat="1" ht="24.95" customHeight="1" x14ac:dyDescent="0.15">
      <c r="A7" s="4">
        <f>COUNTIFS($B$3:B7,B7)</f>
        <v>5</v>
      </c>
      <c r="B7" s="4" t="s">
        <v>0</v>
      </c>
      <c r="C7" s="4">
        <v>5</v>
      </c>
      <c r="D7" s="34" t="s">
        <v>83</v>
      </c>
      <c r="E7" s="8" t="s">
        <v>103</v>
      </c>
      <c r="F7" s="37">
        <v>80</v>
      </c>
      <c r="G7" s="47">
        <v>22</v>
      </c>
      <c r="H7" s="4">
        <v>80.33</v>
      </c>
      <c r="I7" s="49">
        <v>16</v>
      </c>
    </row>
    <row r="8" spans="1:9" s="1" customFormat="1" ht="24.95" customHeight="1" x14ac:dyDescent="0.15">
      <c r="A8" s="4">
        <f>COUNTIFS($B$3:B8,B8)</f>
        <v>6</v>
      </c>
      <c r="B8" s="4" t="s">
        <v>0</v>
      </c>
      <c r="C8" s="4">
        <v>6</v>
      </c>
      <c r="D8" s="34" t="s">
        <v>83</v>
      </c>
      <c r="E8" s="8" t="s">
        <v>87</v>
      </c>
      <c r="F8" s="37">
        <v>84.67</v>
      </c>
      <c r="G8" s="47">
        <v>2</v>
      </c>
      <c r="H8" s="4">
        <v>85.33</v>
      </c>
      <c r="I8" s="49">
        <v>1</v>
      </c>
    </row>
    <row r="9" spans="1:9" s="1" customFormat="1" ht="24.95" customHeight="1" x14ac:dyDescent="0.15">
      <c r="A9" s="4">
        <f>COUNTIFS($B$3:B9,B9)</f>
        <v>7</v>
      </c>
      <c r="B9" s="4" t="s">
        <v>0</v>
      </c>
      <c r="C9" s="4">
        <v>7</v>
      </c>
      <c r="D9" s="34" t="s">
        <v>83</v>
      </c>
      <c r="E9" s="8" t="s">
        <v>107</v>
      </c>
      <c r="F9" s="37">
        <v>83</v>
      </c>
      <c r="G9" s="47">
        <v>7</v>
      </c>
      <c r="H9" s="4">
        <v>84.33</v>
      </c>
      <c r="I9" s="49">
        <v>4</v>
      </c>
    </row>
    <row r="10" spans="1:9" s="1" customFormat="1" ht="24.95" customHeight="1" x14ac:dyDescent="0.15">
      <c r="A10" s="4">
        <f>COUNTIFS($B$3:B10,B10)</f>
        <v>8</v>
      </c>
      <c r="B10" s="4" t="s">
        <v>0</v>
      </c>
      <c r="C10" s="4">
        <v>8</v>
      </c>
      <c r="D10" s="34" t="s">
        <v>83</v>
      </c>
      <c r="E10" s="8" t="s">
        <v>104</v>
      </c>
      <c r="F10" s="37">
        <v>83.33</v>
      </c>
      <c r="G10" s="47">
        <v>6</v>
      </c>
      <c r="H10" s="4">
        <v>85</v>
      </c>
      <c r="I10" s="49">
        <v>3</v>
      </c>
    </row>
    <row r="11" spans="1:9" s="1" customFormat="1" ht="24.95" customHeight="1" x14ac:dyDescent="0.15">
      <c r="A11" s="4">
        <f>COUNTIFS($B$3:B11,B11)</f>
        <v>9</v>
      </c>
      <c r="B11" s="4" t="s">
        <v>0</v>
      </c>
      <c r="C11" s="4">
        <v>9</v>
      </c>
      <c r="D11" s="34" t="s">
        <v>83</v>
      </c>
      <c r="E11" s="8" t="s">
        <v>101</v>
      </c>
      <c r="F11" s="37">
        <v>83.67</v>
      </c>
      <c r="G11" s="47">
        <v>5</v>
      </c>
      <c r="H11" s="4">
        <v>81.33</v>
      </c>
      <c r="I11" s="49">
        <v>9</v>
      </c>
    </row>
    <row r="12" spans="1:9" s="1" customFormat="1" ht="24.95" customHeight="1" x14ac:dyDescent="0.15">
      <c r="A12" s="4">
        <f>COUNTIFS($B$3:B12,B12)</f>
        <v>10</v>
      </c>
      <c r="B12" s="4" t="s">
        <v>0</v>
      </c>
      <c r="C12" s="4">
        <v>10</v>
      </c>
      <c r="D12" s="34" t="s">
        <v>83</v>
      </c>
      <c r="E12" s="8" t="s">
        <v>110</v>
      </c>
      <c r="F12" s="37">
        <v>80</v>
      </c>
      <c r="G12" s="47">
        <v>22</v>
      </c>
      <c r="H12" s="4">
        <v>80</v>
      </c>
      <c r="I12" s="49">
        <v>17</v>
      </c>
    </row>
    <row r="13" spans="1:9" s="1" customFormat="1" ht="24.95" customHeight="1" x14ac:dyDescent="0.15">
      <c r="A13" s="4">
        <f>COUNTIFS($B$3:B13,B13)</f>
        <v>11</v>
      </c>
      <c r="B13" s="4" t="s">
        <v>0</v>
      </c>
      <c r="C13" s="4">
        <v>11</v>
      </c>
      <c r="D13" s="34" t="s">
        <v>83</v>
      </c>
      <c r="E13" s="8" t="s">
        <v>85</v>
      </c>
      <c r="F13" s="37">
        <v>80</v>
      </c>
      <c r="G13" s="47">
        <v>22</v>
      </c>
      <c r="H13" s="4">
        <v>81.67</v>
      </c>
      <c r="I13" s="49">
        <v>7</v>
      </c>
    </row>
    <row r="14" spans="1:9" s="1" customFormat="1" ht="24.95" customHeight="1" x14ac:dyDescent="0.15">
      <c r="A14" s="4">
        <f>COUNTIFS($B$3:B14,B14)</f>
        <v>12</v>
      </c>
      <c r="B14" s="4" t="s">
        <v>0</v>
      </c>
      <c r="C14" s="4">
        <v>12</v>
      </c>
      <c r="D14" s="34" t="s">
        <v>83</v>
      </c>
      <c r="E14" s="8" t="s">
        <v>102</v>
      </c>
      <c r="F14" s="37">
        <v>82.67</v>
      </c>
      <c r="G14" s="47">
        <v>10</v>
      </c>
      <c r="H14" s="4">
        <v>82.33</v>
      </c>
      <c r="I14" s="49">
        <v>5</v>
      </c>
    </row>
    <row r="15" spans="1:9" s="1" customFormat="1" ht="24.95" customHeight="1" x14ac:dyDescent="0.15">
      <c r="A15" s="4">
        <f>COUNTIFS($B$3:B15,B15)</f>
        <v>13</v>
      </c>
      <c r="B15" s="4" t="s">
        <v>0</v>
      </c>
      <c r="C15" s="4">
        <v>13</v>
      </c>
      <c r="D15" s="34" t="s">
        <v>83</v>
      </c>
      <c r="E15" s="8" t="s">
        <v>109</v>
      </c>
      <c r="F15" s="37">
        <v>83</v>
      </c>
      <c r="G15" s="47">
        <v>7</v>
      </c>
      <c r="H15" s="4">
        <v>79.67</v>
      </c>
      <c r="I15" s="49">
        <v>19</v>
      </c>
    </row>
    <row r="16" spans="1:9" s="1" customFormat="1" ht="24.95" customHeight="1" x14ac:dyDescent="0.15">
      <c r="A16" s="4">
        <f>COUNTIFS($B$3:B16,B16)</f>
        <v>14</v>
      </c>
      <c r="B16" s="4" t="s">
        <v>0</v>
      </c>
      <c r="C16" s="4">
        <v>14</v>
      </c>
      <c r="D16" s="34" t="s">
        <v>83</v>
      </c>
      <c r="E16" s="8" t="s">
        <v>97</v>
      </c>
      <c r="F16" s="37">
        <v>84</v>
      </c>
      <c r="G16" s="47">
        <v>4</v>
      </c>
      <c r="H16" s="4">
        <v>80</v>
      </c>
      <c r="I16" s="49">
        <v>17</v>
      </c>
    </row>
    <row r="17" spans="1:9" s="1" customFormat="1" ht="24.95" customHeight="1" x14ac:dyDescent="0.15">
      <c r="A17" s="4">
        <f>COUNTIFS($B$3:B17,B17)</f>
        <v>15</v>
      </c>
      <c r="B17" s="4" t="s">
        <v>0</v>
      </c>
      <c r="C17" s="4">
        <v>15</v>
      </c>
      <c r="D17" s="34" t="s">
        <v>83</v>
      </c>
      <c r="E17" s="8" t="s">
        <v>106</v>
      </c>
      <c r="F17" s="37">
        <v>84.67</v>
      </c>
      <c r="G17" s="47">
        <v>2</v>
      </c>
      <c r="H17" s="4">
        <v>81</v>
      </c>
      <c r="I17" s="49">
        <v>12</v>
      </c>
    </row>
    <row r="18" spans="1:9" s="1" customFormat="1" ht="24.95" customHeight="1" x14ac:dyDescent="0.15">
      <c r="A18" s="4">
        <f>COUNTIFS($B$3:B18,B18)</f>
        <v>16</v>
      </c>
      <c r="B18" s="4" t="s">
        <v>0</v>
      </c>
      <c r="C18" s="4">
        <v>16</v>
      </c>
      <c r="D18" s="34" t="s">
        <v>83</v>
      </c>
      <c r="E18" s="8" t="s">
        <v>84</v>
      </c>
      <c r="F18" s="37">
        <v>76</v>
      </c>
      <c r="G18" s="47">
        <v>28</v>
      </c>
      <c r="H18" s="4">
        <v>85.33</v>
      </c>
      <c r="I18" s="49">
        <v>1</v>
      </c>
    </row>
    <row r="19" spans="1:9" s="1" customFormat="1" ht="24.95" customHeight="1" x14ac:dyDescent="0.15">
      <c r="A19" s="4">
        <f>COUNTIFS($B$3:B19,B19)</f>
        <v>17</v>
      </c>
      <c r="B19" s="4" t="s">
        <v>0</v>
      </c>
      <c r="C19" s="4">
        <v>17</v>
      </c>
      <c r="D19" s="34" t="s">
        <v>83</v>
      </c>
      <c r="E19" s="8" t="s">
        <v>98</v>
      </c>
      <c r="F19" s="37">
        <v>82.67</v>
      </c>
      <c r="G19" s="47">
        <v>10</v>
      </c>
      <c r="H19" s="4">
        <v>82</v>
      </c>
      <c r="I19" s="49">
        <v>6</v>
      </c>
    </row>
    <row r="20" spans="1:9" s="1" customFormat="1" ht="24.95" customHeight="1" x14ac:dyDescent="0.15">
      <c r="A20" s="4">
        <f>COUNTIFS($B$3:B20,B20)</f>
        <v>18</v>
      </c>
      <c r="B20" s="4" t="s">
        <v>0</v>
      </c>
      <c r="C20" s="4">
        <v>18</v>
      </c>
      <c r="D20" s="34" t="s">
        <v>83</v>
      </c>
      <c r="E20" s="8" t="s">
        <v>89</v>
      </c>
      <c r="F20" s="37">
        <v>80.33</v>
      </c>
      <c r="G20" s="47">
        <v>20</v>
      </c>
      <c r="H20" s="4">
        <v>81.33</v>
      </c>
      <c r="I20" s="49">
        <v>9</v>
      </c>
    </row>
    <row r="21" spans="1:9" s="1" customFormat="1" ht="24.95" customHeight="1" x14ac:dyDescent="0.15">
      <c r="A21" s="4">
        <f>COUNTIFS($B$3:B21,B21)</f>
        <v>19</v>
      </c>
      <c r="B21" s="4" t="s">
        <v>0</v>
      </c>
      <c r="C21" s="4">
        <v>19</v>
      </c>
      <c r="D21" s="34" t="s">
        <v>83</v>
      </c>
      <c r="E21" s="8" t="s">
        <v>94</v>
      </c>
      <c r="F21" s="37">
        <v>81.33</v>
      </c>
      <c r="G21" s="47">
        <v>15</v>
      </c>
      <c r="H21" s="4">
        <v>81.33</v>
      </c>
      <c r="I21" s="49">
        <v>9</v>
      </c>
    </row>
    <row r="22" spans="1:9" s="1" customFormat="1" ht="24.95" customHeight="1" x14ac:dyDescent="0.15">
      <c r="A22" s="4">
        <f>COUNTIFS($B$3:B22,B22)</f>
        <v>20</v>
      </c>
      <c r="B22" s="4" t="s">
        <v>0</v>
      </c>
      <c r="C22" s="4">
        <v>20</v>
      </c>
      <c r="D22" s="34" t="s">
        <v>83</v>
      </c>
      <c r="E22" s="8" t="s">
        <v>96</v>
      </c>
      <c r="F22" s="37">
        <v>81</v>
      </c>
      <c r="G22" s="47">
        <v>17</v>
      </c>
      <c r="H22" s="4">
        <v>77.33</v>
      </c>
      <c r="I22" s="49">
        <v>28</v>
      </c>
    </row>
    <row r="23" spans="1:9" s="1" customFormat="1" ht="24.95" customHeight="1" x14ac:dyDescent="0.15">
      <c r="A23" s="4">
        <f>COUNTIFS($B$3:B23,B23)</f>
        <v>21</v>
      </c>
      <c r="B23" s="4" t="s">
        <v>0</v>
      </c>
      <c r="C23" s="4">
        <v>21</v>
      </c>
      <c r="D23" s="34" t="s">
        <v>83</v>
      </c>
      <c r="E23" s="8" t="s">
        <v>92</v>
      </c>
      <c r="F23" s="37">
        <v>80.67</v>
      </c>
      <c r="G23" s="47">
        <v>19</v>
      </c>
      <c r="H23" s="4">
        <v>78.67</v>
      </c>
      <c r="I23" s="49">
        <v>23</v>
      </c>
    </row>
    <row r="24" spans="1:9" s="1" customFormat="1" ht="24.95" customHeight="1" x14ac:dyDescent="0.15">
      <c r="A24" s="4">
        <f>COUNTIFS($B$3:B24,B24)</f>
        <v>22</v>
      </c>
      <c r="B24" s="4" t="s">
        <v>0</v>
      </c>
      <c r="C24" s="4">
        <v>22</v>
      </c>
      <c r="D24" s="34" t="s">
        <v>83</v>
      </c>
      <c r="E24" s="8" t="s">
        <v>88</v>
      </c>
      <c r="F24" s="37">
        <v>79.67</v>
      </c>
      <c r="G24" s="47">
        <v>27</v>
      </c>
      <c r="H24" s="4">
        <v>78.67</v>
      </c>
      <c r="I24" s="49">
        <v>23</v>
      </c>
    </row>
    <row r="25" spans="1:9" s="1" customFormat="1" ht="24.95" customHeight="1" x14ac:dyDescent="0.15">
      <c r="A25" s="4">
        <f>COUNTIFS($B$3:B25,B25)</f>
        <v>23</v>
      </c>
      <c r="B25" s="4" t="s">
        <v>0</v>
      </c>
      <c r="C25" s="4">
        <v>23</v>
      </c>
      <c r="D25" s="34" t="s">
        <v>83</v>
      </c>
      <c r="E25" s="8" t="s">
        <v>105</v>
      </c>
      <c r="F25" s="37">
        <v>80</v>
      </c>
      <c r="G25" s="47">
        <v>22</v>
      </c>
      <c r="H25" s="4">
        <v>79</v>
      </c>
      <c r="I25" s="49">
        <v>22</v>
      </c>
    </row>
    <row r="26" spans="1:9" s="1" customFormat="1" ht="24.95" customHeight="1" x14ac:dyDescent="0.15">
      <c r="A26" s="4">
        <f>COUNTIFS($B$3:B26,B26)</f>
        <v>24</v>
      </c>
      <c r="B26" s="4" t="s">
        <v>0</v>
      </c>
      <c r="C26" s="4">
        <v>24</v>
      </c>
      <c r="D26" s="34" t="s">
        <v>83</v>
      </c>
      <c r="E26" s="8" t="s">
        <v>86</v>
      </c>
      <c r="F26" s="37">
        <v>82</v>
      </c>
      <c r="G26" s="47">
        <v>13</v>
      </c>
      <c r="H26" s="4">
        <v>81</v>
      </c>
      <c r="I26" s="49">
        <v>12</v>
      </c>
    </row>
    <row r="27" spans="1:9" s="1" customFormat="1" ht="24.95" customHeight="1" x14ac:dyDescent="0.15">
      <c r="A27" s="4">
        <f>COUNTIFS($B$3:B27,B27)</f>
        <v>25</v>
      </c>
      <c r="B27" s="4" t="s">
        <v>0</v>
      </c>
      <c r="C27" s="4">
        <v>25</v>
      </c>
      <c r="D27" s="34" t="s">
        <v>83</v>
      </c>
      <c r="E27" s="8" t="s">
        <v>95</v>
      </c>
      <c r="F27" s="37">
        <v>83</v>
      </c>
      <c r="G27" s="47">
        <v>7</v>
      </c>
      <c r="H27" s="4">
        <v>79.33</v>
      </c>
      <c r="I27" s="49">
        <v>21</v>
      </c>
    </row>
    <row r="28" spans="1:9" s="1" customFormat="1" ht="24.95" customHeight="1" x14ac:dyDescent="0.15">
      <c r="A28" s="4">
        <f>COUNTIFS($B$3:B28,B28)</f>
        <v>26</v>
      </c>
      <c r="B28" s="4" t="s">
        <v>0</v>
      </c>
      <c r="C28" s="4">
        <v>26</v>
      </c>
      <c r="D28" s="34" t="s">
        <v>83</v>
      </c>
      <c r="E28" s="8" t="s">
        <v>108</v>
      </c>
      <c r="F28" s="37">
        <v>80.33</v>
      </c>
      <c r="G28" s="47">
        <v>20</v>
      </c>
      <c r="H28" s="4">
        <v>80.67</v>
      </c>
      <c r="I28" s="49">
        <v>14</v>
      </c>
    </row>
    <row r="29" spans="1:9" s="1" customFormat="1" ht="24.95" customHeight="1" x14ac:dyDescent="0.15">
      <c r="A29" s="4">
        <f>COUNTIFS($B$3:B29,B29)</f>
        <v>27</v>
      </c>
      <c r="B29" s="4" t="s">
        <v>0</v>
      </c>
      <c r="C29" s="4">
        <v>27</v>
      </c>
      <c r="D29" s="34" t="s">
        <v>83</v>
      </c>
      <c r="E29" s="8" t="s">
        <v>93</v>
      </c>
      <c r="F29" s="37">
        <v>80</v>
      </c>
      <c r="G29" s="47">
        <v>22</v>
      </c>
      <c r="H29" s="4">
        <v>81.67</v>
      </c>
      <c r="I29" s="49">
        <v>7</v>
      </c>
    </row>
    <row r="30" spans="1:9" s="1" customFormat="1" ht="24.95" customHeight="1" x14ac:dyDescent="0.15">
      <c r="A30" s="4">
        <f>COUNTIFS($B$3:B30,B30)</f>
        <v>28</v>
      </c>
      <c r="B30" s="4" t="s">
        <v>0</v>
      </c>
      <c r="C30" s="4">
        <v>28</v>
      </c>
      <c r="D30" s="34" t="s">
        <v>83</v>
      </c>
      <c r="E30" s="8" t="s">
        <v>99</v>
      </c>
      <c r="F30" s="37">
        <v>82</v>
      </c>
      <c r="G30" s="47">
        <v>13</v>
      </c>
      <c r="H30" s="4">
        <v>79.67</v>
      </c>
      <c r="I30" s="49">
        <v>19</v>
      </c>
    </row>
    <row r="31" spans="1:9" s="1" customFormat="1" ht="24.95" customHeight="1" x14ac:dyDescent="0.15">
      <c r="A31" s="4">
        <f>COUNTIFS($B$3:B31,B31)</f>
        <v>1</v>
      </c>
      <c r="B31" s="4" t="s">
        <v>1</v>
      </c>
      <c r="C31" s="4">
        <v>1</v>
      </c>
      <c r="D31" s="34" t="s">
        <v>112</v>
      </c>
      <c r="E31" s="8" t="s">
        <v>122</v>
      </c>
      <c r="F31" s="37">
        <v>72.67</v>
      </c>
      <c r="G31" s="47">
        <v>25</v>
      </c>
      <c r="H31" s="4">
        <v>82.33</v>
      </c>
      <c r="I31" s="49">
        <v>15</v>
      </c>
    </row>
    <row r="32" spans="1:9" s="1" customFormat="1" ht="24.95" customHeight="1" x14ac:dyDescent="0.15">
      <c r="A32" s="4">
        <f>COUNTIFS($B$3:B32,B32)</f>
        <v>2</v>
      </c>
      <c r="B32" s="4" t="s">
        <v>1</v>
      </c>
      <c r="C32" s="4">
        <v>2</v>
      </c>
      <c r="D32" s="34" t="s">
        <v>112</v>
      </c>
      <c r="E32" s="8" t="s">
        <v>123</v>
      </c>
      <c r="F32" s="37">
        <v>77</v>
      </c>
      <c r="G32" s="47">
        <v>13</v>
      </c>
      <c r="H32" s="4">
        <v>83.33</v>
      </c>
      <c r="I32" s="49">
        <v>12</v>
      </c>
    </row>
    <row r="33" spans="1:9" s="1" customFormat="1" ht="24.95" customHeight="1" x14ac:dyDescent="0.15">
      <c r="A33" s="4">
        <f>COUNTIFS($B$3:B33,B33)</f>
        <v>3</v>
      </c>
      <c r="B33" s="4" t="s">
        <v>1</v>
      </c>
      <c r="C33" s="4">
        <v>3</v>
      </c>
      <c r="D33" s="34" t="s">
        <v>112</v>
      </c>
      <c r="E33" s="8" t="s">
        <v>121</v>
      </c>
      <c r="F33" s="37">
        <v>77.67</v>
      </c>
      <c r="G33" s="47">
        <v>12</v>
      </c>
      <c r="H33" s="4">
        <v>77.33</v>
      </c>
      <c r="I33" s="49">
        <v>26</v>
      </c>
    </row>
    <row r="34" spans="1:9" s="1" customFormat="1" ht="24.95" customHeight="1" x14ac:dyDescent="0.15">
      <c r="A34" s="4">
        <f>COUNTIFS($B$3:B34,B34)</f>
        <v>4</v>
      </c>
      <c r="B34" s="4" t="s">
        <v>1</v>
      </c>
      <c r="C34" s="4">
        <v>4</v>
      </c>
      <c r="D34" s="34" t="s">
        <v>112</v>
      </c>
      <c r="E34" s="8" t="s">
        <v>140</v>
      </c>
      <c r="F34" s="37">
        <v>75.67</v>
      </c>
      <c r="G34" s="47">
        <v>18</v>
      </c>
      <c r="H34" s="4">
        <v>90</v>
      </c>
      <c r="I34" s="49">
        <v>5</v>
      </c>
    </row>
    <row r="35" spans="1:9" s="1" customFormat="1" ht="24.95" customHeight="1" x14ac:dyDescent="0.15">
      <c r="A35" s="4">
        <f>COUNTIFS($B$3:B35,B35)</f>
        <v>5</v>
      </c>
      <c r="B35" s="4" t="s">
        <v>1</v>
      </c>
      <c r="C35" s="4">
        <v>5</v>
      </c>
      <c r="D35" s="34" t="s">
        <v>112</v>
      </c>
      <c r="E35" s="8" t="s">
        <v>120</v>
      </c>
      <c r="F35" s="37">
        <v>72</v>
      </c>
      <c r="G35" s="47">
        <v>27</v>
      </c>
      <c r="H35" s="4">
        <v>80.33</v>
      </c>
      <c r="I35" s="49">
        <v>21</v>
      </c>
    </row>
    <row r="36" spans="1:9" s="1" customFormat="1" ht="24.95" customHeight="1" x14ac:dyDescent="0.15">
      <c r="A36" s="4">
        <f>COUNTIFS($B$3:B36,B36)</f>
        <v>6</v>
      </c>
      <c r="B36" s="4" t="s">
        <v>1</v>
      </c>
      <c r="C36" s="4">
        <v>6</v>
      </c>
      <c r="D36" s="34" t="s">
        <v>112</v>
      </c>
      <c r="E36" s="8" t="s">
        <v>118</v>
      </c>
      <c r="F36" s="37">
        <v>77</v>
      </c>
      <c r="G36" s="47">
        <v>13</v>
      </c>
      <c r="H36" s="4">
        <v>78</v>
      </c>
      <c r="I36" s="49">
        <v>25</v>
      </c>
    </row>
    <row r="37" spans="1:9" s="1" customFormat="1" ht="24.95" customHeight="1" x14ac:dyDescent="0.15">
      <c r="A37" s="4">
        <f>COUNTIFS($B$3:B37,B37)</f>
        <v>7</v>
      </c>
      <c r="B37" s="4" t="s">
        <v>1</v>
      </c>
      <c r="C37" s="4">
        <v>7</v>
      </c>
      <c r="D37" s="34" t="s">
        <v>112</v>
      </c>
      <c r="E37" s="8" t="s">
        <v>117</v>
      </c>
      <c r="F37" s="37">
        <v>73.33</v>
      </c>
      <c r="G37" s="47">
        <v>22</v>
      </c>
      <c r="H37" s="4">
        <v>81</v>
      </c>
      <c r="I37" s="49">
        <v>19</v>
      </c>
    </row>
    <row r="38" spans="1:9" s="1" customFormat="1" ht="24.95" customHeight="1" x14ac:dyDescent="0.15">
      <c r="A38" s="4">
        <f>COUNTIFS($B$3:B38,B38)</f>
        <v>8</v>
      </c>
      <c r="B38" s="4" t="s">
        <v>1</v>
      </c>
      <c r="C38" s="4">
        <v>8</v>
      </c>
      <c r="D38" s="34" t="s">
        <v>112</v>
      </c>
      <c r="E38" s="8" t="s">
        <v>114</v>
      </c>
      <c r="F38" s="37">
        <v>88.67</v>
      </c>
      <c r="G38" s="47">
        <v>2</v>
      </c>
      <c r="H38" s="4">
        <v>92.67</v>
      </c>
      <c r="I38" s="49">
        <v>3</v>
      </c>
    </row>
    <row r="39" spans="1:9" s="1" customFormat="1" ht="24.95" customHeight="1" x14ac:dyDescent="0.15">
      <c r="A39" s="4">
        <f>COUNTIFS($B$3:B39,B39)</f>
        <v>9</v>
      </c>
      <c r="B39" s="4" t="s">
        <v>1</v>
      </c>
      <c r="C39" s="4">
        <v>9</v>
      </c>
      <c r="D39" s="34" t="s">
        <v>112</v>
      </c>
      <c r="E39" s="8" t="s">
        <v>113</v>
      </c>
      <c r="F39" s="37">
        <v>94</v>
      </c>
      <c r="G39" s="47">
        <v>1</v>
      </c>
      <c r="H39" s="4">
        <v>93.67</v>
      </c>
      <c r="I39" s="49">
        <v>1</v>
      </c>
    </row>
    <row r="40" spans="1:9" s="1" customFormat="1" ht="24.95" customHeight="1" x14ac:dyDescent="0.15">
      <c r="A40" s="4">
        <f>COUNTIFS($B$3:B40,B40)</f>
        <v>10</v>
      </c>
      <c r="B40" s="4" t="s">
        <v>1</v>
      </c>
      <c r="C40" s="4">
        <v>10</v>
      </c>
      <c r="D40" s="34" t="s">
        <v>112</v>
      </c>
      <c r="E40" s="8" t="s">
        <v>128</v>
      </c>
      <c r="F40" s="37">
        <v>70.33</v>
      </c>
      <c r="G40" s="47">
        <v>28</v>
      </c>
      <c r="H40" s="4">
        <v>86.33</v>
      </c>
      <c r="I40" s="49">
        <v>9</v>
      </c>
    </row>
    <row r="41" spans="1:9" s="1" customFormat="1" ht="24.95" customHeight="1" x14ac:dyDescent="0.15">
      <c r="A41" s="4">
        <f>COUNTIFS($B$3:B41,B41)</f>
        <v>11</v>
      </c>
      <c r="B41" s="4" t="s">
        <v>1</v>
      </c>
      <c r="C41" s="4">
        <v>11</v>
      </c>
      <c r="D41" s="34" t="s">
        <v>112</v>
      </c>
      <c r="E41" s="8" t="s">
        <v>125</v>
      </c>
      <c r="F41" s="37">
        <v>88</v>
      </c>
      <c r="G41" s="47">
        <v>3</v>
      </c>
      <c r="H41" s="4">
        <v>93.67</v>
      </c>
      <c r="I41" s="49">
        <v>1</v>
      </c>
    </row>
    <row r="42" spans="1:9" s="1" customFormat="1" ht="24.95" customHeight="1" x14ac:dyDescent="0.15">
      <c r="A42" s="4">
        <f>COUNTIFS($B$3:B42,B42)</f>
        <v>12</v>
      </c>
      <c r="B42" s="4" t="s">
        <v>1</v>
      </c>
      <c r="C42" s="4">
        <v>12</v>
      </c>
      <c r="D42" s="34" t="s">
        <v>112</v>
      </c>
      <c r="E42" s="8" t="s">
        <v>124</v>
      </c>
      <c r="F42" s="37">
        <v>76</v>
      </c>
      <c r="G42" s="47">
        <v>16</v>
      </c>
      <c r="H42" s="4">
        <v>76.67</v>
      </c>
      <c r="I42" s="49">
        <v>27</v>
      </c>
    </row>
    <row r="43" spans="1:9" s="1" customFormat="1" ht="24.95" customHeight="1" x14ac:dyDescent="0.15">
      <c r="A43" s="4">
        <f>COUNTIFS($B$3:B43,B43)</f>
        <v>13</v>
      </c>
      <c r="B43" s="4" t="s">
        <v>1</v>
      </c>
      <c r="C43" s="4">
        <v>13</v>
      </c>
      <c r="D43" s="34" t="s">
        <v>112</v>
      </c>
      <c r="E43" s="8" t="s">
        <v>137</v>
      </c>
      <c r="F43" s="37">
        <v>79</v>
      </c>
      <c r="G43" s="47">
        <v>9</v>
      </c>
      <c r="H43" s="4">
        <v>88.33</v>
      </c>
      <c r="I43" s="49">
        <v>6</v>
      </c>
    </row>
    <row r="44" spans="1:9" s="1" customFormat="1" ht="24.95" customHeight="1" x14ac:dyDescent="0.15">
      <c r="A44" s="4">
        <f>COUNTIFS($B$3:B44,B44)</f>
        <v>14</v>
      </c>
      <c r="B44" s="4" t="s">
        <v>1</v>
      </c>
      <c r="C44" s="4">
        <v>14</v>
      </c>
      <c r="D44" s="34" t="s">
        <v>112</v>
      </c>
      <c r="E44" s="8" t="s">
        <v>131</v>
      </c>
      <c r="F44" s="37">
        <v>77</v>
      </c>
      <c r="G44" s="47">
        <v>13</v>
      </c>
      <c r="H44" s="4">
        <v>81.67</v>
      </c>
      <c r="I44" s="49">
        <v>17</v>
      </c>
    </row>
    <row r="45" spans="1:9" s="1" customFormat="1" ht="24.95" customHeight="1" x14ac:dyDescent="0.15">
      <c r="A45" s="4">
        <f>COUNTIFS($B$3:B45,B45)</f>
        <v>15</v>
      </c>
      <c r="B45" s="4" t="s">
        <v>1</v>
      </c>
      <c r="C45" s="4">
        <v>15</v>
      </c>
      <c r="D45" s="34" t="s">
        <v>112</v>
      </c>
      <c r="E45" s="8" t="s">
        <v>115</v>
      </c>
      <c r="F45" s="37">
        <v>85.33</v>
      </c>
      <c r="G45" s="47">
        <v>4</v>
      </c>
      <c r="H45" s="4">
        <v>86.67</v>
      </c>
      <c r="I45" s="49">
        <v>8</v>
      </c>
    </row>
    <row r="46" spans="1:9" s="1" customFormat="1" ht="24.95" customHeight="1" x14ac:dyDescent="0.15">
      <c r="A46" s="4">
        <f>COUNTIFS($B$3:B46,B46)</f>
        <v>16</v>
      </c>
      <c r="B46" s="4" t="s">
        <v>1</v>
      </c>
      <c r="C46" s="4">
        <v>16</v>
      </c>
      <c r="D46" s="34" t="s">
        <v>112</v>
      </c>
      <c r="E46" s="8" t="s">
        <v>134</v>
      </c>
      <c r="F46" s="37">
        <v>76</v>
      </c>
      <c r="G46" s="47">
        <v>16</v>
      </c>
      <c r="H46" s="4">
        <v>80</v>
      </c>
      <c r="I46" s="49">
        <v>23</v>
      </c>
    </row>
    <row r="47" spans="1:9" s="1" customFormat="1" ht="24.95" customHeight="1" x14ac:dyDescent="0.15">
      <c r="A47" s="4">
        <f>COUNTIFS($B$3:B47,B47)</f>
        <v>17</v>
      </c>
      <c r="B47" s="4" t="s">
        <v>1</v>
      </c>
      <c r="C47" s="4">
        <v>17</v>
      </c>
      <c r="D47" s="34" t="s">
        <v>112</v>
      </c>
      <c r="E47" s="8" t="s">
        <v>119</v>
      </c>
      <c r="F47" s="37">
        <v>72.67</v>
      </c>
      <c r="G47" s="47">
        <v>25</v>
      </c>
      <c r="H47" s="4">
        <v>75</v>
      </c>
      <c r="I47" s="49">
        <v>28</v>
      </c>
    </row>
    <row r="48" spans="1:9" s="1" customFormat="1" ht="24.95" customHeight="1" x14ac:dyDescent="0.15">
      <c r="A48" s="4">
        <f>COUNTIFS($B$3:B48,B48)</f>
        <v>18</v>
      </c>
      <c r="B48" s="4" t="s">
        <v>1</v>
      </c>
      <c r="C48" s="4">
        <v>18</v>
      </c>
      <c r="D48" s="34" t="s">
        <v>112</v>
      </c>
      <c r="E48" s="8" t="s">
        <v>132</v>
      </c>
      <c r="F48" s="37">
        <v>75.67</v>
      </c>
      <c r="G48" s="47">
        <v>18</v>
      </c>
      <c r="H48" s="4">
        <v>87.33</v>
      </c>
      <c r="I48" s="49">
        <v>7</v>
      </c>
    </row>
    <row r="49" spans="1:9" s="1" customFormat="1" ht="24.95" customHeight="1" x14ac:dyDescent="0.15">
      <c r="A49" s="4">
        <f>COUNTIFS($B$3:B49,B49)</f>
        <v>19</v>
      </c>
      <c r="B49" s="4" t="s">
        <v>1</v>
      </c>
      <c r="C49" s="4">
        <v>19</v>
      </c>
      <c r="D49" s="34" t="s">
        <v>112</v>
      </c>
      <c r="E49" s="8" t="s">
        <v>139</v>
      </c>
      <c r="F49" s="37">
        <v>78</v>
      </c>
      <c r="G49" s="47">
        <v>11</v>
      </c>
      <c r="H49" s="4">
        <v>80</v>
      </c>
      <c r="I49" s="49">
        <v>23</v>
      </c>
    </row>
    <row r="50" spans="1:9" s="1" customFormat="1" ht="24.95" customHeight="1" x14ac:dyDescent="0.15">
      <c r="A50" s="4">
        <f>COUNTIFS($B$3:B50,B50)</f>
        <v>20</v>
      </c>
      <c r="B50" s="4" t="s">
        <v>1</v>
      </c>
      <c r="C50" s="4">
        <v>20</v>
      </c>
      <c r="D50" s="34" t="s">
        <v>112</v>
      </c>
      <c r="E50" s="8" t="s">
        <v>127</v>
      </c>
      <c r="F50" s="37">
        <v>83.67</v>
      </c>
      <c r="G50" s="47">
        <v>6</v>
      </c>
      <c r="H50" s="4">
        <v>82</v>
      </c>
      <c r="I50" s="49">
        <v>16</v>
      </c>
    </row>
    <row r="51" spans="1:9" s="1" customFormat="1" ht="24.95" customHeight="1" x14ac:dyDescent="0.15">
      <c r="A51" s="4">
        <f>COUNTIFS($B$3:B51,B51)</f>
        <v>21</v>
      </c>
      <c r="B51" s="4" t="s">
        <v>1</v>
      </c>
      <c r="C51" s="4">
        <v>21</v>
      </c>
      <c r="D51" s="34" t="s">
        <v>112</v>
      </c>
      <c r="E51" s="8" t="s">
        <v>129</v>
      </c>
      <c r="F51" s="37">
        <v>75.67</v>
      </c>
      <c r="G51" s="47">
        <v>18</v>
      </c>
      <c r="H51" s="4">
        <v>81.33</v>
      </c>
      <c r="I51" s="49">
        <v>18</v>
      </c>
    </row>
    <row r="52" spans="1:9" s="1" customFormat="1" ht="24.95" customHeight="1" x14ac:dyDescent="0.15">
      <c r="A52" s="4">
        <f>COUNTIFS($B$3:B52,B52)</f>
        <v>22</v>
      </c>
      <c r="B52" s="4" t="s">
        <v>1</v>
      </c>
      <c r="C52" s="4">
        <v>22</v>
      </c>
      <c r="D52" s="34" t="s">
        <v>112</v>
      </c>
      <c r="E52" s="8" t="s">
        <v>130</v>
      </c>
      <c r="F52" s="37">
        <v>73</v>
      </c>
      <c r="G52" s="47">
        <v>23</v>
      </c>
      <c r="H52" s="4">
        <v>80.33</v>
      </c>
      <c r="I52" s="49">
        <v>21</v>
      </c>
    </row>
    <row r="53" spans="1:9" s="1" customFormat="1" ht="24.95" customHeight="1" x14ac:dyDescent="0.15">
      <c r="A53" s="4">
        <f>COUNTIFS($B$3:B53,B53)</f>
        <v>23</v>
      </c>
      <c r="B53" s="4" t="s">
        <v>1</v>
      </c>
      <c r="C53" s="4">
        <v>23</v>
      </c>
      <c r="D53" s="34" t="s">
        <v>112</v>
      </c>
      <c r="E53" s="8" t="s">
        <v>136</v>
      </c>
      <c r="F53" s="37">
        <v>80.33</v>
      </c>
      <c r="G53" s="47">
        <v>8</v>
      </c>
      <c r="H53" s="4">
        <v>81</v>
      </c>
      <c r="I53" s="49">
        <v>19</v>
      </c>
    </row>
    <row r="54" spans="1:9" s="1" customFormat="1" ht="24.95" customHeight="1" x14ac:dyDescent="0.15">
      <c r="A54" s="4">
        <f>COUNTIFS($B$3:B54,B54)</f>
        <v>24</v>
      </c>
      <c r="B54" s="4" t="s">
        <v>1</v>
      </c>
      <c r="C54" s="4">
        <v>24</v>
      </c>
      <c r="D54" s="34" t="s">
        <v>112</v>
      </c>
      <c r="E54" s="8" t="s">
        <v>126</v>
      </c>
      <c r="F54" s="37">
        <v>85.33</v>
      </c>
      <c r="G54" s="47">
        <v>4</v>
      </c>
      <c r="H54" s="4">
        <v>83.33</v>
      </c>
      <c r="I54" s="49">
        <v>12</v>
      </c>
    </row>
    <row r="55" spans="1:9" s="1" customFormat="1" ht="24.95" customHeight="1" x14ac:dyDescent="0.15">
      <c r="A55" s="4">
        <f>COUNTIFS($B$3:B55,B55)</f>
        <v>25</v>
      </c>
      <c r="B55" s="4" t="s">
        <v>1</v>
      </c>
      <c r="C55" s="4">
        <v>25</v>
      </c>
      <c r="D55" s="34" t="s">
        <v>112</v>
      </c>
      <c r="E55" s="8" t="s">
        <v>116</v>
      </c>
      <c r="F55" s="37">
        <v>80.67</v>
      </c>
      <c r="G55" s="47">
        <v>7</v>
      </c>
      <c r="H55" s="4">
        <v>83.33</v>
      </c>
      <c r="I55" s="49">
        <v>12</v>
      </c>
    </row>
    <row r="56" spans="1:9" s="1" customFormat="1" ht="24.95" customHeight="1" x14ac:dyDescent="0.15">
      <c r="A56" s="4">
        <f>COUNTIFS($B$3:B56,B56)</f>
        <v>26</v>
      </c>
      <c r="B56" s="4" t="s">
        <v>1</v>
      </c>
      <c r="C56" s="4">
        <v>26</v>
      </c>
      <c r="D56" s="34" t="s">
        <v>112</v>
      </c>
      <c r="E56" s="8" t="s">
        <v>135</v>
      </c>
      <c r="F56" s="37">
        <v>78.67</v>
      </c>
      <c r="G56" s="47">
        <v>10</v>
      </c>
      <c r="H56" s="4">
        <v>90.67</v>
      </c>
      <c r="I56" s="49">
        <v>4</v>
      </c>
    </row>
    <row r="57" spans="1:9" s="1" customFormat="1" ht="24.95" customHeight="1" x14ac:dyDescent="0.15">
      <c r="A57" s="4">
        <f>COUNTIFS($B$3:B57,B57)</f>
        <v>27</v>
      </c>
      <c r="B57" s="4" t="s">
        <v>1</v>
      </c>
      <c r="C57" s="4">
        <v>27</v>
      </c>
      <c r="D57" s="34" t="s">
        <v>112</v>
      </c>
      <c r="E57" s="8" t="s">
        <v>133</v>
      </c>
      <c r="F57" s="37">
        <v>74</v>
      </c>
      <c r="G57" s="47">
        <v>21</v>
      </c>
      <c r="H57" s="4">
        <v>85.67</v>
      </c>
      <c r="I57" s="49">
        <v>10</v>
      </c>
    </row>
    <row r="58" spans="1:9" s="1" customFormat="1" ht="24.95" customHeight="1" x14ac:dyDescent="0.15">
      <c r="A58" s="4">
        <f>COUNTIFS($B$3:B58,B58)</f>
        <v>28</v>
      </c>
      <c r="B58" s="4" t="s">
        <v>1</v>
      </c>
      <c r="C58" s="4">
        <v>28</v>
      </c>
      <c r="D58" s="34" t="s">
        <v>112</v>
      </c>
      <c r="E58" s="8" t="s">
        <v>138</v>
      </c>
      <c r="F58" s="37">
        <v>73</v>
      </c>
      <c r="G58" s="47">
        <v>23</v>
      </c>
      <c r="H58" s="4">
        <v>85.67</v>
      </c>
      <c r="I58" s="49">
        <v>10</v>
      </c>
    </row>
    <row r="59" spans="1:9" s="1" customFormat="1" ht="24.95" customHeight="1" x14ac:dyDescent="0.15">
      <c r="A59" s="4">
        <f>COUNTIFS($B$3:B59,B59)</f>
        <v>1</v>
      </c>
      <c r="B59" s="4" t="s">
        <v>338</v>
      </c>
      <c r="C59" s="4">
        <v>1</v>
      </c>
      <c r="D59" s="34" t="s">
        <v>141</v>
      </c>
      <c r="E59" s="8" t="s">
        <v>150</v>
      </c>
      <c r="F59" s="37">
        <v>77</v>
      </c>
      <c r="G59" s="47">
        <v>22</v>
      </c>
      <c r="H59" s="4">
        <v>74.33</v>
      </c>
      <c r="I59" s="49">
        <v>26</v>
      </c>
    </row>
    <row r="60" spans="1:9" s="1" customFormat="1" ht="24.95" customHeight="1" x14ac:dyDescent="0.15">
      <c r="A60" s="4">
        <f>COUNTIFS($B$3:B60,B60)</f>
        <v>2</v>
      </c>
      <c r="B60" s="4" t="s">
        <v>338</v>
      </c>
      <c r="C60" s="4">
        <v>2</v>
      </c>
      <c r="D60" s="34" t="s">
        <v>141</v>
      </c>
      <c r="E60" s="8" t="s">
        <v>162</v>
      </c>
      <c r="F60" s="37">
        <v>78</v>
      </c>
      <c r="G60" s="47">
        <v>19</v>
      </c>
      <c r="H60" s="4">
        <v>79</v>
      </c>
      <c r="I60" s="49">
        <v>8</v>
      </c>
    </row>
    <row r="61" spans="1:9" s="1" customFormat="1" ht="24.95" customHeight="1" x14ac:dyDescent="0.15">
      <c r="A61" s="4">
        <f>COUNTIFS($B$3:B61,B61)</f>
        <v>3</v>
      </c>
      <c r="B61" s="4" t="s">
        <v>338</v>
      </c>
      <c r="C61" s="4">
        <v>3</v>
      </c>
      <c r="D61" s="34" t="s">
        <v>141</v>
      </c>
      <c r="E61" s="8" t="s">
        <v>143</v>
      </c>
      <c r="F61" s="37">
        <v>79.67</v>
      </c>
      <c r="G61" s="47">
        <v>13</v>
      </c>
      <c r="H61" s="4">
        <v>79.33</v>
      </c>
      <c r="I61" s="49">
        <v>7</v>
      </c>
    </row>
    <row r="62" spans="1:9" s="1" customFormat="1" ht="24.95" customHeight="1" x14ac:dyDescent="0.15">
      <c r="A62" s="4">
        <f>COUNTIFS($B$3:B62,B62)</f>
        <v>4</v>
      </c>
      <c r="B62" s="4" t="s">
        <v>338</v>
      </c>
      <c r="C62" s="4">
        <v>4</v>
      </c>
      <c r="D62" s="34" t="s">
        <v>141</v>
      </c>
      <c r="E62" s="8" t="s">
        <v>166</v>
      </c>
      <c r="F62" s="37">
        <v>80</v>
      </c>
      <c r="G62" s="47">
        <v>8</v>
      </c>
      <c r="H62" s="4">
        <v>87</v>
      </c>
      <c r="I62" s="49">
        <v>1</v>
      </c>
    </row>
    <row r="63" spans="1:9" s="1" customFormat="1" ht="24.95" customHeight="1" x14ac:dyDescent="0.15">
      <c r="A63" s="4">
        <f>COUNTIFS($B$3:B63,B63)</f>
        <v>5</v>
      </c>
      <c r="B63" s="4" t="s">
        <v>338</v>
      </c>
      <c r="C63" s="4">
        <v>5</v>
      </c>
      <c r="D63" s="34" t="s">
        <v>141</v>
      </c>
      <c r="E63" s="8" t="s">
        <v>155</v>
      </c>
      <c r="F63" s="37">
        <v>79</v>
      </c>
      <c r="G63" s="47">
        <v>17</v>
      </c>
      <c r="H63" s="4">
        <v>79.67</v>
      </c>
      <c r="I63" s="49">
        <v>5</v>
      </c>
    </row>
    <row r="64" spans="1:9" s="1" customFormat="1" ht="24.95" customHeight="1" x14ac:dyDescent="0.15">
      <c r="A64" s="4">
        <f>COUNTIFS($B$3:B64,B64)</f>
        <v>6</v>
      </c>
      <c r="B64" s="4" t="s">
        <v>338</v>
      </c>
      <c r="C64" s="4">
        <v>6</v>
      </c>
      <c r="D64" s="34" t="s">
        <v>141</v>
      </c>
      <c r="E64" s="8" t="s">
        <v>156</v>
      </c>
      <c r="F64" s="37">
        <v>79.33</v>
      </c>
      <c r="G64" s="47">
        <v>16</v>
      </c>
      <c r="H64" s="4">
        <v>78</v>
      </c>
      <c r="I64" s="49">
        <v>13</v>
      </c>
    </row>
    <row r="65" spans="1:9" s="1" customFormat="1" ht="24.95" customHeight="1" x14ac:dyDescent="0.15">
      <c r="A65" s="4">
        <f>COUNTIFS($B$3:B65,B65)</f>
        <v>7</v>
      </c>
      <c r="B65" s="4" t="s">
        <v>338</v>
      </c>
      <c r="C65" s="4">
        <v>7</v>
      </c>
      <c r="D65" s="34" t="s">
        <v>141</v>
      </c>
      <c r="E65" s="8" t="s">
        <v>159</v>
      </c>
      <c r="F65" s="37">
        <v>78</v>
      </c>
      <c r="G65" s="47">
        <v>19</v>
      </c>
      <c r="H65" s="4">
        <v>77</v>
      </c>
      <c r="I65" s="49">
        <v>17</v>
      </c>
    </row>
    <row r="66" spans="1:9" s="1" customFormat="1" ht="24.95" customHeight="1" x14ac:dyDescent="0.15">
      <c r="A66" s="4">
        <f>COUNTIFS($B$3:B66,B66)</f>
        <v>8</v>
      </c>
      <c r="B66" s="4" t="s">
        <v>338</v>
      </c>
      <c r="C66" s="4">
        <v>8</v>
      </c>
      <c r="D66" s="34" t="s">
        <v>141</v>
      </c>
      <c r="E66" s="8" t="s">
        <v>144</v>
      </c>
      <c r="F66" s="37">
        <v>81.33</v>
      </c>
      <c r="G66" s="47">
        <v>5</v>
      </c>
      <c r="H66" s="4">
        <v>80.33</v>
      </c>
      <c r="I66" s="49">
        <v>3</v>
      </c>
    </row>
    <row r="67" spans="1:9" s="1" customFormat="1" ht="24.95" customHeight="1" x14ac:dyDescent="0.15">
      <c r="A67" s="4">
        <f>COUNTIFS($B$3:B67,B67)</f>
        <v>9</v>
      </c>
      <c r="B67" s="4" t="s">
        <v>338</v>
      </c>
      <c r="C67" s="4">
        <v>9</v>
      </c>
      <c r="D67" s="34" t="s">
        <v>141</v>
      </c>
      <c r="E67" s="8" t="s">
        <v>153</v>
      </c>
      <c r="F67" s="37">
        <v>80.33</v>
      </c>
      <c r="G67" s="47">
        <v>7</v>
      </c>
      <c r="H67" s="4">
        <v>73.33</v>
      </c>
      <c r="I67" s="49">
        <v>28</v>
      </c>
    </row>
    <row r="68" spans="1:9" s="1" customFormat="1" ht="24.95" customHeight="1" x14ac:dyDescent="0.15">
      <c r="A68" s="4">
        <f>COUNTIFS($B$3:B68,B68)</f>
        <v>10</v>
      </c>
      <c r="B68" s="4" t="s">
        <v>338</v>
      </c>
      <c r="C68" s="4">
        <v>10</v>
      </c>
      <c r="D68" s="34" t="s">
        <v>141</v>
      </c>
      <c r="E68" s="8" t="s">
        <v>170</v>
      </c>
      <c r="F68" s="37">
        <v>81</v>
      </c>
      <c r="G68" s="47">
        <v>6</v>
      </c>
      <c r="H68" s="4">
        <v>79.67</v>
      </c>
      <c r="I68" s="49">
        <v>5</v>
      </c>
    </row>
    <row r="69" spans="1:9" s="1" customFormat="1" ht="24.95" customHeight="1" x14ac:dyDescent="0.15">
      <c r="A69" s="4">
        <f>COUNTIFS($B$3:B69,B69)</f>
        <v>11</v>
      </c>
      <c r="B69" s="4" t="s">
        <v>338</v>
      </c>
      <c r="C69" s="4">
        <v>11</v>
      </c>
      <c r="D69" s="34" t="s">
        <v>141</v>
      </c>
      <c r="E69" s="8" t="s">
        <v>157</v>
      </c>
      <c r="F69" s="37">
        <v>76.67</v>
      </c>
      <c r="G69" s="47">
        <v>23</v>
      </c>
      <c r="H69" s="4">
        <v>76.33</v>
      </c>
      <c r="I69" s="49">
        <v>20</v>
      </c>
    </row>
    <row r="70" spans="1:9" s="1" customFormat="1" ht="24.95" customHeight="1" x14ac:dyDescent="0.15">
      <c r="A70" s="4">
        <f>COUNTIFS($B$3:B70,B70)</f>
        <v>12</v>
      </c>
      <c r="B70" s="4" t="s">
        <v>338</v>
      </c>
      <c r="C70" s="4">
        <v>12</v>
      </c>
      <c r="D70" s="34" t="s">
        <v>141</v>
      </c>
      <c r="E70" s="8" t="s">
        <v>161</v>
      </c>
      <c r="F70" s="37">
        <v>70.33</v>
      </c>
      <c r="G70" s="47">
        <v>28</v>
      </c>
      <c r="H70" s="4">
        <v>74.67</v>
      </c>
      <c r="I70" s="49">
        <v>25</v>
      </c>
    </row>
    <row r="71" spans="1:9" s="1" customFormat="1" ht="24.95" customHeight="1" x14ac:dyDescent="0.15">
      <c r="A71" s="4">
        <f>COUNTIFS($B$3:B71,B71)</f>
        <v>13</v>
      </c>
      <c r="B71" s="4" t="s">
        <v>338</v>
      </c>
      <c r="C71" s="4">
        <v>13</v>
      </c>
      <c r="D71" s="34" t="s">
        <v>141</v>
      </c>
      <c r="E71" s="8" t="s">
        <v>167</v>
      </c>
      <c r="F71" s="37">
        <v>80</v>
      </c>
      <c r="G71" s="47">
        <v>8</v>
      </c>
      <c r="H71" s="4">
        <v>78.67</v>
      </c>
      <c r="I71" s="49">
        <v>9</v>
      </c>
    </row>
    <row r="72" spans="1:9" s="1" customFormat="1" ht="24.95" customHeight="1" x14ac:dyDescent="0.15">
      <c r="A72" s="4">
        <f>COUNTIFS($B$3:B72,B72)</f>
        <v>14</v>
      </c>
      <c r="B72" s="4" t="s">
        <v>338</v>
      </c>
      <c r="C72" s="4">
        <v>14</v>
      </c>
      <c r="D72" s="34" t="s">
        <v>141</v>
      </c>
      <c r="E72" s="8" t="s">
        <v>152</v>
      </c>
      <c r="F72" s="37">
        <v>74</v>
      </c>
      <c r="G72" s="47">
        <v>27</v>
      </c>
      <c r="H72" s="4">
        <v>73.67</v>
      </c>
      <c r="I72" s="49">
        <v>27</v>
      </c>
    </row>
    <row r="73" spans="1:9" s="1" customFormat="1" ht="24.95" customHeight="1" x14ac:dyDescent="0.15">
      <c r="A73" s="4">
        <f>COUNTIFS($B$3:B73,B73)</f>
        <v>15</v>
      </c>
      <c r="B73" s="4" t="s">
        <v>338</v>
      </c>
      <c r="C73" s="4">
        <v>15</v>
      </c>
      <c r="D73" s="34" t="s">
        <v>141</v>
      </c>
      <c r="E73" s="8" t="s">
        <v>147</v>
      </c>
      <c r="F73" s="37">
        <v>79.67</v>
      </c>
      <c r="G73" s="47">
        <v>13</v>
      </c>
      <c r="H73" s="4">
        <v>76.33</v>
      </c>
      <c r="I73" s="49">
        <v>20</v>
      </c>
    </row>
    <row r="74" spans="1:9" s="1" customFormat="1" ht="24.95" customHeight="1" x14ac:dyDescent="0.15">
      <c r="A74" s="4">
        <f>COUNTIFS($B$3:B74,B74)</f>
        <v>16</v>
      </c>
      <c r="B74" s="4" t="s">
        <v>338</v>
      </c>
      <c r="C74" s="4">
        <v>16</v>
      </c>
      <c r="D74" s="34" t="s">
        <v>141</v>
      </c>
      <c r="E74" s="8" t="s">
        <v>168</v>
      </c>
      <c r="F74" s="37">
        <v>77.33</v>
      </c>
      <c r="G74" s="47">
        <v>21</v>
      </c>
      <c r="H74" s="4">
        <v>76.33</v>
      </c>
      <c r="I74" s="49">
        <v>20</v>
      </c>
    </row>
    <row r="75" spans="1:9" s="1" customFormat="1" ht="24.95" customHeight="1" x14ac:dyDescent="0.15">
      <c r="A75" s="4">
        <f>COUNTIFS($B$3:B75,B75)</f>
        <v>17</v>
      </c>
      <c r="B75" s="4" t="s">
        <v>338</v>
      </c>
      <c r="C75" s="4">
        <v>17</v>
      </c>
      <c r="D75" s="34" t="s">
        <v>141</v>
      </c>
      <c r="E75" s="8" t="s">
        <v>158</v>
      </c>
      <c r="F75" s="37">
        <v>82</v>
      </c>
      <c r="G75" s="47">
        <v>4</v>
      </c>
      <c r="H75" s="4">
        <v>77.67</v>
      </c>
      <c r="I75" s="49">
        <v>15</v>
      </c>
    </row>
    <row r="76" spans="1:9" s="1" customFormat="1" ht="24.95" customHeight="1" x14ac:dyDescent="0.15">
      <c r="A76" s="4">
        <f>COUNTIFS($B$3:B76,B76)</f>
        <v>18</v>
      </c>
      <c r="B76" s="4" t="s">
        <v>338</v>
      </c>
      <c r="C76" s="4">
        <v>18</v>
      </c>
      <c r="D76" s="34" t="s">
        <v>141</v>
      </c>
      <c r="E76" s="8" t="s">
        <v>142</v>
      </c>
      <c r="F76" s="37">
        <v>79.67</v>
      </c>
      <c r="G76" s="47">
        <v>13</v>
      </c>
      <c r="H76" s="4">
        <v>77.67</v>
      </c>
      <c r="I76" s="49">
        <v>15</v>
      </c>
    </row>
    <row r="77" spans="1:9" s="1" customFormat="1" ht="24.95" customHeight="1" x14ac:dyDescent="0.15">
      <c r="A77" s="4">
        <f>COUNTIFS($B$3:B77,B77)</f>
        <v>19</v>
      </c>
      <c r="B77" s="4" t="s">
        <v>338</v>
      </c>
      <c r="C77" s="4">
        <v>19</v>
      </c>
      <c r="D77" s="34" t="s">
        <v>141</v>
      </c>
      <c r="E77" s="8" t="s">
        <v>146</v>
      </c>
      <c r="F77" s="37">
        <v>80</v>
      </c>
      <c r="G77" s="47">
        <v>8</v>
      </c>
      <c r="H77" s="4">
        <v>75.67</v>
      </c>
      <c r="I77" s="49">
        <v>23</v>
      </c>
    </row>
    <row r="78" spans="1:9" s="1" customFormat="1" ht="24.95" customHeight="1" x14ac:dyDescent="0.15">
      <c r="A78" s="4">
        <f>COUNTIFS($B$3:B78,B78)</f>
        <v>20</v>
      </c>
      <c r="B78" s="4" t="s">
        <v>338</v>
      </c>
      <c r="C78" s="4">
        <v>20</v>
      </c>
      <c r="D78" s="34" t="s">
        <v>141</v>
      </c>
      <c r="E78" s="8" t="s">
        <v>169</v>
      </c>
      <c r="F78" s="37">
        <v>80</v>
      </c>
      <c r="G78" s="47">
        <v>8</v>
      </c>
      <c r="H78" s="4">
        <v>78.33</v>
      </c>
      <c r="I78" s="49">
        <v>11</v>
      </c>
    </row>
    <row r="79" spans="1:9" s="1" customFormat="1" ht="24.95" customHeight="1" x14ac:dyDescent="0.15">
      <c r="A79" s="4">
        <f>COUNTIFS($B$3:B79,B79)</f>
        <v>21</v>
      </c>
      <c r="B79" s="4" t="s">
        <v>338</v>
      </c>
      <c r="C79" s="4">
        <v>21</v>
      </c>
      <c r="D79" s="34" t="s">
        <v>141</v>
      </c>
      <c r="E79" s="8" t="s">
        <v>165</v>
      </c>
      <c r="F79" s="37">
        <v>76.67</v>
      </c>
      <c r="G79" s="47">
        <v>23</v>
      </c>
      <c r="H79" s="4">
        <v>75.67</v>
      </c>
      <c r="I79" s="49">
        <v>23</v>
      </c>
    </row>
    <row r="80" spans="1:9" s="1" customFormat="1" ht="24.95" customHeight="1" x14ac:dyDescent="0.15">
      <c r="A80" s="4">
        <f>COUNTIFS($B$3:B80,B80)</f>
        <v>22</v>
      </c>
      <c r="B80" s="4" t="s">
        <v>338</v>
      </c>
      <c r="C80" s="4">
        <v>22</v>
      </c>
      <c r="D80" s="34" t="s">
        <v>141</v>
      </c>
      <c r="E80" s="8" t="s">
        <v>160</v>
      </c>
      <c r="F80" s="37">
        <v>83.33</v>
      </c>
      <c r="G80" s="47">
        <v>1</v>
      </c>
      <c r="H80" s="4">
        <v>77</v>
      </c>
      <c r="I80" s="49">
        <v>17</v>
      </c>
    </row>
    <row r="81" spans="1:9" s="1" customFormat="1" ht="24.95" customHeight="1" x14ac:dyDescent="0.15">
      <c r="A81" s="4">
        <f>COUNTIFS($B$3:B81,B81)</f>
        <v>23</v>
      </c>
      <c r="B81" s="4" t="s">
        <v>338</v>
      </c>
      <c r="C81" s="4">
        <v>23</v>
      </c>
      <c r="D81" s="34" t="s">
        <v>141</v>
      </c>
      <c r="E81" s="8" t="s">
        <v>154</v>
      </c>
      <c r="F81" s="37">
        <v>76.67</v>
      </c>
      <c r="G81" s="47">
        <v>23</v>
      </c>
      <c r="H81" s="4">
        <v>77</v>
      </c>
      <c r="I81" s="49">
        <v>17</v>
      </c>
    </row>
    <row r="82" spans="1:9" s="1" customFormat="1" ht="24.95" customHeight="1" x14ac:dyDescent="0.15">
      <c r="A82" s="4">
        <f>COUNTIFS($B$3:B82,B82)</f>
        <v>24</v>
      </c>
      <c r="B82" s="4" t="s">
        <v>338</v>
      </c>
      <c r="C82" s="4">
        <v>24</v>
      </c>
      <c r="D82" s="34" t="s">
        <v>141</v>
      </c>
      <c r="E82" s="8" t="s">
        <v>145</v>
      </c>
      <c r="F82" s="37">
        <v>78.33</v>
      </c>
      <c r="G82" s="47">
        <v>18</v>
      </c>
      <c r="H82" s="4">
        <v>78</v>
      </c>
      <c r="I82" s="49">
        <v>13</v>
      </c>
    </row>
    <row r="83" spans="1:9" s="1" customFormat="1" ht="24.95" customHeight="1" x14ac:dyDescent="0.15">
      <c r="A83" s="4">
        <f>COUNTIFS($B$3:B83,B83)</f>
        <v>25</v>
      </c>
      <c r="B83" s="4" t="s">
        <v>338</v>
      </c>
      <c r="C83" s="4">
        <v>25</v>
      </c>
      <c r="D83" s="34" t="s">
        <v>141</v>
      </c>
      <c r="E83" s="8" t="s">
        <v>151</v>
      </c>
      <c r="F83" s="37">
        <v>80</v>
      </c>
      <c r="G83" s="47">
        <v>8</v>
      </c>
      <c r="H83" s="4">
        <v>87</v>
      </c>
      <c r="I83" s="49">
        <v>1</v>
      </c>
    </row>
    <row r="84" spans="1:9" s="1" customFormat="1" ht="24.95" customHeight="1" x14ac:dyDescent="0.15">
      <c r="A84" s="4">
        <f>COUNTIFS($B$3:B84,B84)</f>
        <v>26</v>
      </c>
      <c r="B84" s="4" t="s">
        <v>338</v>
      </c>
      <c r="C84" s="4">
        <v>26</v>
      </c>
      <c r="D84" s="34" t="s">
        <v>141</v>
      </c>
      <c r="E84" s="8" t="s">
        <v>149</v>
      </c>
      <c r="F84" s="37">
        <v>82.67</v>
      </c>
      <c r="G84" s="47">
        <v>3</v>
      </c>
      <c r="H84" s="4">
        <v>80.33</v>
      </c>
      <c r="I84" s="49">
        <v>3</v>
      </c>
    </row>
    <row r="85" spans="1:9" s="1" customFormat="1" ht="24.95" customHeight="1" x14ac:dyDescent="0.15">
      <c r="A85" s="4">
        <f>COUNTIFS($B$3:B85,B85)</f>
        <v>27</v>
      </c>
      <c r="B85" s="4" t="s">
        <v>338</v>
      </c>
      <c r="C85" s="4">
        <v>27</v>
      </c>
      <c r="D85" s="34" t="s">
        <v>141</v>
      </c>
      <c r="E85" s="8" t="s">
        <v>148</v>
      </c>
      <c r="F85" s="37">
        <v>83</v>
      </c>
      <c r="G85" s="47">
        <v>2</v>
      </c>
      <c r="H85" s="4">
        <v>78.67</v>
      </c>
      <c r="I85" s="49">
        <v>9</v>
      </c>
    </row>
    <row r="86" spans="1:9" s="1" customFormat="1" ht="24.95" customHeight="1" x14ac:dyDescent="0.15">
      <c r="A86" s="4">
        <f>COUNTIFS($B$3:B86,B86)</f>
        <v>28</v>
      </c>
      <c r="B86" s="4" t="s">
        <v>338</v>
      </c>
      <c r="C86" s="4">
        <v>28</v>
      </c>
      <c r="D86" s="34" t="s">
        <v>141</v>
      </c>
      <c r="E86" s="8" t="s">
        <v>163</v>
      </c>
      <c r="F86" s="37">
        <v>76</v>
      </c>
      <c r="G86" s="47">
        <v>26</v>
      </c>
      <c r="H86" s="4">
        <v>78.33</v>
      </c>
      <c r="I86" s="49">
        <v>11</v>
      </c>
    </row>
    <row r="87" spans="1:9" s="1" customFormat="1" ht="24.95" customHeight="1" x14ac:dyDescent="0.15">
      <c r="A87" s="4">
        <f>COUNTIFS($B$3:B87,B87)</f>
        <v>29</v>
      </c>
      <c r="B87" s="4" t="s">
        <v>338</v>
      </c>
      <c r="C87" s="4" t="s">
        <v>350</v>
      </c>
      <c r="D87" s="34" t="s">
        <v>141</v>
      </c>
      <c r="E87" s="8" t="s">
        <v>164</v>
      </c>
      <c r="F87" s="37">
        <v>0</v>
      </c>
      <c r="G87" s="47" t="s">
        <v>350</v>
      </c>
      <c r="H87" s="4">
        <v>0</v>
      </c>
      <c r="I87" s="49" t="s">
        <v>350</v>
      </c>
    </row>
    <row r="88" spans="1:9" s="1" customFormat="1" ht="24.95" customHeight="1" x14ac:dyDescent="0.15">
      <c r="A88" s="4">
        <f>COUNTIFS($B$3:B88,B88)</f>
        <v>1</v>
      </c>
      <c r="B88" s="4" t="s">
        <v>339</v>
      </c>
      <c r="C88" s="4">
        <v>1</v>
      </c>
      <c r="D88" s="34" t="s">
        <v>171</v>
      </c>
      <c r="E88" s="8" t="s">
        <v>184</v>
      </c>
      <c r="F88" s="37">
        <v>89.33</v>
      </c>
      <c r="G88" s="47">
        <v>4</v>
      </c>
      <c r="H88" s="4">
        <v>86.33</v>
      </c>
      <c r="I88" s="49">
        <v>3</v>
      </c>
    </row>
    <row r="89" spans="1:9" s="1" customFormat="1" ht="24.95" customHeight="1" x14ac:dyDescent="0.15">
      <c r="A89" s="4">
        <f>COUNTIFS($B$3:B89,B89)</f>
        <v>2</v>
      </c>
      <c r="B89" s="4" t="s">
        <v>339</v>
      </c>
      <c r="C89" s="4">
        <v>2</v>
      </c>
      <c r="D89" s="34" t="s">
        <v>171</v>
      </c>
      <c r="E89" s="8" t="s">
        <v>177</v>
      </c>
      <c r="F89" s="37">
        <v>82.67</v>
      </c>
      <c r="G89" s="47">
        <v>9</v>
      </c>
      <c r="H89" s="4">
        <v>86.33</v>
      </c>
      <c r="I89" s="49">
        <v>3</v>
      </c>
    </row>
    <row r="90" spans="1:9" s="1" customFormat="1" ht="24.95" customHeight="1" x14ac:dyDescent="0.15">
      <c r="A90" s="4">
        <f>COUNTIFS($B$3:B90,B90)</f>
        <v>3</v>
      </c>
      <c r="B90" s="4" t="s">
        <v>339</v>
      </c>
      <c r="C90" s="4">
        <v>3</v>
      </c>
      <c r="D90" s="34" t="s">
        <v>171</v>
      </c>
      <c r="E90" s="8" t="s">
        <v>183</v>
      </c>
      <c r="F90" s="37">
        <v>81.67</v>
      </c>
      <c r="G90" s="47">
        <v>11</v>
      </c>
      <c r="H90" s="4">
        <v>84</v>
      </c>
      <c r="I90" s="49">
        <v>10</v>
      </c>
    </row>
    <row r="91" spans="1:9" s="1" customFormat="1" ht="24.95" customHeight="1" x14ac:dyDescent="0.15">
      <c r="A91" s="4">
        <f>COUNTIFS($B$3:B91,B91)</f>
        <v>4</v>
      </c>
      <c r="B91" s="4" t="s">
        <v>339</v>
      </c>
      <c r="C91" s="4">
        <v>4</v>
      </c>
      <c r="D91" s="34" t="s">
        <v>171</v>
      </c>
      <c r="E91" s="8" t="s">
        <v>176</v>
      </c>
      <c r="F91" s="37">
        <v>81.67</v>
      </c>
      <c r="G91" s="47">
        <v>11</v>
      </c>
      <c r="H91" s="4">
        <v>84.33</v>
      </c>
      <c r="I91" s="49">
        <v>7</v>
      </c>
    </row>
    <row r="92" spans="1:9" s="1" customFormat="1" ht="24.95" customHeight="1" x14ac:dyDescent="0.15">
      <c r="A92" s="4">
        <f>COUNTIFS($B$3:B92,B92)</f>
        <v>5</v>
      </c>
      <c r="B92" s="4" t="s">
        <v>339</v>
      </c>
      <c r="C92" s="4">
        <v>5</v>
      </c>
      <c r="D92" s="34" t="s">
        <v>171</v>
      </c>
      <c r="E92" s="8" t="s">
        <v>180</v>
      </c>
      <c r="F92" s="37">
        <v>82.33</v>
      </c>
      <c r="G92" s="47">
        <v>10</v>
      </c>
      <c r="H92" s="4">
        <v>84.33</v>
      </c>
      <c r="I92" s="49">
        <v>7</v>
      </c>
    </row>
    <row r="93" spans="1:9" s="1" customFormat="1" ht="24.95" customHeight="1" x14ac:dyDescent="0.15">
      <c r="A93" s="4">
        <f>COUNTIFS($B$3:B93,B93)</f>
        <v>6</v>
      </c>
      <c r="B93" s="4" t="s">
        <v>339</v>
      </c>
      <c r="C93" s="4">
        <v>6</v>
      </c>
      <c r="D93" s="34" t="s">
        <v>171</v>
      </c>
      <c r="E93" s="8" t="s">
        <v>173</v>
      </c>
      <c r="F93" s="37">
        <v>81.67</v>
      </c>
      <c r="G93" s="47">
        <v>11</v>
      </c>
      <c r="H93" s="4">
        <v>83.33</v>
      </c>
      <c r="I93" s="49">
        <v>11</v>
      </c>
    </row>
    <row r="94" spans="1:9" s="1" customFormat="1" ht="24.95" customHeight="1" x14ac:dyDescent="0.15">
      <c r="A94" s="4">
        <f>COUNTIFS($B$3:B94,B94)</f>
        <v>7</v>
      </c>
      <c r="B94" s="4" t="s">
        <v>339</v>
      </c>
      <c r="C94" s="4">
        <v>7</v>
      </c>
      <c r="D94" s="34" t="s">
        <v>171</v>
      </c>
      <c r="E94" s="8" t="s">
        <v>175</v>
      </c>
      <c r="F94" s="37">
        <v>85</v>
      </c>
      <c r="G94" s="47">
        <v>8</v>
      </c>
      <c r="H94" s="4">
        <v>84.33</v>
      </c>
      <c r="I94" s="49">
        <v>7</v>
      </c>
    </row>
    <row r="95" spans="1:9" s="1" customFormat="1" ht="24.95" customHeight="1" x14ac:dyDescent="0.15">
      <c r="A95" s="4">
        <f>COUNTIFS($B$3:B95,B95)</f>
        <v>8</v>
      </c>
      <c r="B95" s="4" t="s">
        <v>339</v>
      </c>
      <c r="C95" s="4">
        <v>8</v>
      </c>
      <c r="D95" s="34" t="s">
        <v>171</v>
      </c>
      <c r="E95" s="8" t="s">
        <v>182</v>
      </c>
      <c r="F95" s="37">
        <v>89.67</v>
      </c>
      <c r="G95" s="47">
        <v>3</v>
      </c>
      <c r="H95" s="4">
        <v>90.33</v>
      </c>
      <c r="I95" s="49">
        <v>1</v>
      </c>
    </row>
    <row r="96" spans="1:9" s="1" customFormat="1" ht="24.95" customHeight="1" x14ac:dyDescent="0.15">
      <c r="A96" s="4">
        <f>COUNTIFS($B$3:B96,B96)</f>
        <v>9</v>
      </c>
      <c r="B96" s="4" t="s">
        <v>339</v>
      </c>
      <c r="C96" s="4">
        <v>9</v>
      </c>
      <c r="D96" s="34" t="s">
        <v>171</v>
      </c>
      <c r="E96" s="8" t="s">
        <v>185</v>
      </c>
      <c r="F96" s="37">
        <v>88.67</v>
      </c>
      <c r="G96" s="47">
        <v>5</v>
      </c>
      <c r="H96" s="4">
        <v>82.67</v>
      </c>
      <c r="I96" s="49">
        <v>12</v>
      </c>
    </row>
    <row r="97" spans="1:9" s="1" customFormat="1" ht="24.95" customHeight="1" x14ac:dyDescent="0.15">
      <c r="A97" s="4">
        <f>COUNTIFS($B$3:B97,B97)</f>
        <v>10</v>
      </c>
      <c r="B97" s="4" t="s">
        <v>339</v>
      </c>
      <c r="C97" s="4">
        <v>10</v>
      </c>
      <c r="D97" s="34" t="s">
        <v>171</v>
      </c>
      <c r="E97" s="8" t="s">
        <v>178</v>
      </c>
      <c r="F97" s="37">
        <v>90.67</v>
      </c>
      <c r="G97" s="47">
        <v>2</v>
      </c>
      <c r="H97" s="4">
        <v>85</v>
      </c>
      <c r="I97" s="49">
        <v>5</v>
      </c>
    </row>
    <row r="98" spans="1:9" s="1" customFormat="1" ht="24.95" customHeight="1" x14ac:dyDescent="0.15">
      <c r="A98" s="4">
        <f>COUNTIFS($B$3:B98,B98)</f>
        <v>11</v>
      </c>
      <c r="B98" s="4" t="s">
        <v>339</v>
      </c>
      <c r="C98" s="4">
        <v>11</v>
      </c>
      <c r="D98" s="34" t="s">
        <v>171</v>
      </c>
      <c r="E98" s="8" t="s">
        <v>174</v>
      </c>
      <c r="F98" s="37">
        <v>91.67</v>
      </c>
      <c r="G98" s="47">
        <v>1</v>
      </c>
      <c r="H98" s="4">
        <v>85</v>
      </c>
      <c r="I98" s="49">
        <v>5</v>
      </c>
    </row>
    <row r="99" spans="1:9" s="1" customFormat="1" ht="24.95" customHeight="1" x14ac:dyDescent="0.15">
      <c r="A99" s="4">
        <f>COUNTIFS($B$3:B99,B99)</f>
        <v>12</v>
      </c>
      <c r="B99" s="4" t="s">
        <v>339</v>
      </c>
      <c r="C99" s="4">
        <v>12</v>
      </c>
      <c r="D99" s="34" t="s">
        <v>171</v>
      </c>
      <c r="E99" s="8" t="s">
        <v>172</v>
      </c>
      <c r="F99" s="37">
        <v>85.33</v>
      </c>
      <c r="G99" s="47">
        <v>7</v>
      </c>
      <c r="H99" s="4">
        <v>88</v>
      </c>
      <c r="I99" s="49">
        <v>2</v>
      </c>
    </row>
    <row r="100" spans="1:9" s="1" customFormat="1" ht="24.95" customHeight="1" x14ac:dyDescent="0.15">
      <c r="A100" s="4">
        <f>COUNTIFS($B$3:B100,B100)</f>
        <v>13</v>
      </c>
      <c r="B100" s="4" t="s">
        <v>339</v>
      </c>
      <c r="C100" s="4">
        <v>13</v>
      </c>
      <c r="D100" s="34" t="s">
        <v>171</v>
      </c>
      <c r="E100" s="8" t="s">
        <v>181</v>
      </c>
      <c r="F100" s="37">
        <v>85.67</v>
      </c>
      <c r="G100" s="47">
        <v>6</v>
      </c>
      <c r="H100" s="4">
        <v>0</v>
      </c>
      <c r="I100" s="49">
        <v>13</v>
      </c>
    </row>
    <row r="101" spans="1:9" s="1" customFormat="1" ht="24.95" customHeight="1" x14ac:dyDescent="0.15">
      <c r="A101" s="4">
        <f>COUNTIFS($B$3:B101,B101)</f>
        <v>14</v>
      </c>
      <c r="B101" s="4" t="s">
        <v>339</v>
      </c>
      <c r="C101" s="4" t="s">
        <v>350</v>
      </c>
      <c r="D101" s="34" t="s">
        <v>171</v>
      </c>
      <c r="E101" s="8" t="s">
        <v>179</v>
      </c>
      <c r="F101" s="45">
        <v>0</v>
      </c>
      <c r="G101" s="47" t="s">
        <v>350</v>
      </c>
      <c r="H101" s="45">
        <v>0</v>
      </c>
      <c r="I101" s="49" t="s">
        <v>350</v>
      </c>
    </row>
    <row r="102" spans="1:9" s="1" customFormat="1" ht="24.95" customHeight="1" x14ac:dyDescent="0.15">
      <c r="A102" s="4">
        <f>COUNTIFS($B$3:B102,B102)</f>
        <v>1</v>
      </c>
      <c r="B102" s="4" t="s">
        <v>340</v>
      </c>
      <c r="C102" s="4">
        <v>1</v>
      </c>
      <c r="D102" s="34" t="s">
        <v>186</v>
      </c>
      <c r="E102" s="8" t="s">
        <v>196</v>
      </c>
      <c r="F102" s="37">
        <v>81.33</v>
      </c>
      <c r="G102" s="47">
        <v>8</v>
      </c>
      <c r="H102" s="4">
        <v>81.67</v>
      </c>
      <c r="I102" s="49">
        <v>5</v>
      </c>
    </row>
    <row r="103" spans="1:9" s="1" customFormat="1" ht="24.95" customHeight="1" x14ac:dyDescent="0.15">
      <c r="A103" s="4">
        <f>COUNTIFS($B$3:B103,B103)</f>
        <v>2</v>
      </c>
      <c r="B103" s="4" t="s">
        <v>340</v>
      </c>
      <c r="C103" s="4">
        <v>2</v>
      </c>
      <c r="D103" s="34" t="s">
        <v>186</v>
      </c>
      <c r="E103" s="8" t="s">
        <v>189</v>
      </c>
      <c r="F103" s="37">
        <v>82.67</v>
      </c>
      <c r="G103" s="47">
        <v>4</v>
      </c>
      <c r="H103" s="4">
        <v>82.67</v>
      </c>
      <c r="I103" s="49">
        <v>1</v>
      </c>
    </row>
    <row r="104" spans="1:9" s="1" customFormat="1" ht="24.95" customHeight="1" x14ac:dyDescent="0.15">
      <c r="A104" s="4">
        <f>COUNTIFS($B$3:B104,B104)</f>
        <v>3</v>
      </c>
      <c r="B104" s="4" t="s">
        <v>340</v>
      </c>
      <c r="C104" s="4">
        <v>3</v>
      </c>
      <c r="D104" s="34" t="s">
        <v>186</v>
      </c>
      <c r="E104" s="8" t="s">
        <v>199</v>
      </c>
      <c r="F104" s="37">
        <v>82.33</v>
      </c>
      <c r="G104" s="47">
        <v>5</v>
      </c>
      <c r="H104" s="4">
        <v>82.67</v>
      </c>
      <c r="I104" s="49">
        <v>1</v>
      </c>
    </row>
    <row r="105" spans="1:9" s="1" customFormat="1" ht="24.95" customHeight="1" x14ac:dyDescent="0.15">
      <c r="A105" s="4">
        <f>COUNTIFS($B$3:B105,B105)</f>
        <v>4</v>
      </c>
      <c r="B105" s="4" t="s">
        <v>340</v>
      </c>
      <c r="C105" s="4">
        <v>4</v>
      </c>
      <c r="D105" s="34" t="s">
        <v>186</v>
      </c>
      <c r="E105" s="8" t="s">
        <v>188</v>
      </c>
      <c r="F105" s="37">
        <v>82.33</v>
      </c>
      <c r="G105" s="47">
        <v>5</v>
      </c>
      <c r="H105" s="4">
        <v>78.67</v>
      </c>
      <c r="I105" s="49">
        <v>10</v>
      </c>
    </row>
    <row r="106" spans="1:9" s="1" customFormat="1" ht="24.95" customHeight="1" x14ac:dyDescent="0.15">
      <c r="A106" s="4">
        <f>COUNTIFS($B$3:B106,B106)</f>
        <v>5</v>
      </c>
      <c r="B106" s="4" t="s">
        <v>340</v>
      </c>
      <c r="C106" s="4">
        <v>5</v>
      </c>
      <c r="D106" s="34" t="s">
        <v>186</v>
      </c>
      <c r="E106" s="8" t="s">
        <v>194</v>
      </c>
      <c r="F106" s="37">
        <v>83</v>
      </c>
      <c r="G106" s="47">
        <v>3</v>
      </c>
      <c r="H106" s="4">
        <v>81.67</v>
      </c>
      <c r="I106" s="49">
        <v>5</v>
      </c>
    </row>
    <row r="107" spans="1:9" s="1" customFormat="1" ht="24.95" customHeight="1" x14ac:dyDescent="0.15">
      <c r="A107" s="4">
        <f>COUNTIFS($B$3:B107,B107)</f>
        <v>6</v>
      </c>
      <c r="B107" s="4" t="s">
        <v>340</v>
      </c>
      <c r="C107" s="4">
        <v>6</v>
      </c>
      <c r="D107" s="34" t="s">
        <v>186</v>
      </c>
      <c r="E107" s="8" t="s">
        <v>198</v>
      </c>
      <c r="F107" s="37">
        <v>79</v>
      </c>
      <c r="G107" s="47">
        <v>9</v>
      </c>
      <c r="H107" s="4">
        <v>82.33</v>
      </c>
      <c r="I107" s="49">
        <v>3</v>
      </c>
    </row>
    <row r="108" spans="1:9" s="1" customFormat="1" ht="24.95" customHeight="1" x14ac:dyDescent="0.15">
      <c r="A108" s="4">
        <f>COUNTIFS($B$3:B108,B108)</f>
        <v>7</v>
      </c>
      <c r="B108" s="4" t="s">
        <v>340</v>
      </c>
      <c r="C108" s="4">
        <v>7</v>
      </c>
      <c r="D108" s="34" t="s">
        <v>186</v>
      </c>
      <c r="E108" s="8" t="s">
        <v>187</v>
      </c>
      <c r="F108" s="37">
        <v>79</v>
      </c>
      <c r="G108" s="47">
        <v>9</v>
      </c>
      <c r="H108" s="4">
        <v>78</v>
      </c>
      <c r="I108" s="49">
        <v>11</v>
      </c>
    </row>
    <row r="109" spans="1:9" s="1" customFormat="1" ht="24.95" customHeight="1" x14ac:dyDescent="0.15">
      <c r="A109" s="4">
        <f>COUNTIFS($B$3:B109,B109)</f>
        <v>8</v>
      </c>
      <c r="B109" s="4" t="s">
        <v>340</v>
      </c>
      <c r="C109" s="4">
        <v>8</v>
      </c>
      <c r="D109" s="34" t="s">
        <v>186</v>
      </c>
      <c r="E109" s="8" t="s">
        <v>192</v>
      </c>
      <c r="F109" s="37">
        <v>75.33</v>
      </c>
      <c r="G109" s="47">
        <v>12</v>
      </c>
      <c r="H109" s="4">
        <v>77.33</v>
      </c>
      <c r="I109" s="49">
        <v>12</v>
      </c>
    </row>
    <row r="110" spans="1:9" s="1" customFormat="1" ht="24.95" customHeight="1" x14ac:dyDescent="0.15">
      <c r="A110" s="4">
        <f>COUNTIFS($B$3:B110,B110)</f>
        <v>9</v>
      </c>
      <c r="B110" s="4" t="s">
        <v>340</v>
      </c>
      <c r="C110" s="4">
        <v>9</v>
      </c>
      <c r="D110" s="34" t="s">
        <v>186</v>
      </c>
      <c r="E110" s="8" t="s">
        <v>195</v>
      </c>
      <c r="F110" s="37">
        <v>83.33</v>
      </c>
      <c r="G110" s="47">
        <v>1</v>
      </c>
      <c r="H110" s="4">
        <v>79.67</v>
      </c>
      <c r="I110" s="49">
        <v>8</v>
      </c>
    </row>
    <row r="111" spans="1:9" s="1" customFormat="1" ht="24.95" customHeight="1" x14ac:dyDescent="0.15">
      <c r="A111" s="4">
        <f>COUNTIFS($B$3:B111,B111)</f>
        <v>10</v>
      </c>
      <c r="B111" s="4" t="s">
        <v>340</v>
      </c>
      <c r="C111" s="4">
        <v>10</v>
      </c>
      <c r="D111" s="34" t="s">
        <v>186</v>
      </c>
      <c r="E111" s="8" t="s">
        <v>193</v>
      </c>
      <c r="F111" s="37">
        <v>83.33</v>
      </c>
      <c r="G111" s="47">
        <v>1</v>
      </c>
      <c r="H111" s="4">
        <v>82</v>
      </c>
      <c r="I111" s="49">
        <v>4</v>
      </c>
    </row>
    <row r="112" spans="1:9" s="1" customFormat="1" ht="24.95" customHeight="1" x14ac:dyDescent="0.15">
      <c r="A112" s="4">
        <f>COUNTIFS($B$3:B112,B112)</f>
        <v>11</v>
      </c>
      <c r="B112" s="4" t="s">
        <v>340</v>
      </c>
      <c r="C112" s="4">
        <v>11</v>
      </c>
      <c r="D112" s="34" t="s">
        <v>186</v>
      </c>
      <c r="E112" s="8" t="s">
        <v>197</v>
      </c>
      <c r="F112" s="37">
        <v>81.67</v>
      </c>
      <c r="G112" s="47">
        <v>7</v>
      </c>
      <c r="H112" s="4">
        <v>80.67</v>
      </c>
      <c r="I112" s="49">
        <v>7</v>
      </c>
    </row>
    <row r="113" spans="1:9" s="1" customFormat="1" ht="24.95" customHeight="1" x14ac:dyDescent="0.15">
      <c r="A113" s="4">
        <f>COUNTIFS($B$3:B113,B113)</f>
        <v>12</v>
      </c>
      <c r="B113" s="4" t="s">
        <v>340</v>
      </c>
      <c r="C113" s="4">
        <v>12</v>
      </c>
      <c r="D113" s="34" t="s">
        <v>186</v>
      </c>
      <c r="E113" s="8" t="s">
        <v>191</v>
      </c>
      <c r="F113" s="37">
        <v>78</v>
      </c>
      <c r="G113" s="47">
        <v>11</v>
      </c>
      <c r="H113" s="4">
        <v>79.33</v>
      </c>
      <c r="I113" s="49">
        <v>9</v>
      </c>
    </row>
    <row r="114" spans="1:9" s="1" customFormat="1" ht="24.95" customHeight="1" x14ac:dyDescent="0.15">
      <c r="A114" s="4">
        <f>COUNTIFS($B$3:B114,B114)</f>
        <v>13</v>
      </c>
      <c r="B114" s="4" t="s">
        <v>340</v>
      </c>
      <c r="C114" s="4" t="s">
        <v>350</v>
      </c>
      <c r="D114" s="34" t="s">
        <v>186</v>
      </c>
      <c r="E114" s="8" t="s">
        <v>190</v>
      </c>
      <c r="F114" s="37">
        <v>0</v>
      </c>
      <c r="G114" s="47" t="s">
        <v>350</v>
      </c>
      <c r="H114" s="4">
        <v>0</v>
      </c>
      <c r="I114" s="49" t="s">
        <v>350</v>
      </c>
    </row>
    <row r="115" spans="1:9" s="1" customFormat="1" ht="24.95" customHeight="1" x14ac:dyDescent="0.15">
      <c r="A115" s="4">
        <f>COUNTIFS($B$3:B115,B115)</f>
        <v>1</v>
      </c>
      <c r="B115" s="4" t="s">
        <v>5</v>
      </c>
      <c r="C115" s="4">
        <v>1</v>
      </c>
      <c r="D115" s="34" t="s">
        <v>200</v>
      </c>
      <c r="E115" s="8" t="s">
        <v>201</v>
      </c>
      <c r="F115" s="37">
        <v>89.33</v>
      </c>
      <c r="G115" s="47">
        <v>2</v>
      </c>
      <c r="H115" s="4">
        <v>88.67</v>
      </c>
      <c r="I115" s="49">
        <v>1</v>
      </c>
    </row>
    <row r="116" spans="1:9" s="1" customFormat="1" ht="24.95" customHeight="1" x14ac:dyDescent="0.15">
      <c r="A116" s="4">
        <f>COUNTIFS($B$3:B116,B116)</f>
        <v>2</v>
      </c>
      <c r="B116" s="4" t="s">
        <v>5</v>
      </c>
      <c r="C116" s="4">
        <v>2</v>
      </c>
      <c r="D116" s="34" t="s">
        <v>200</v>
      </c>
      <c r="E116" s="8" t="s">
        <v>215</v>
      </c>
      <c r="F116" s="37">
        <v>80.67</v>
      </c>
      <c r="G116" s="47">
        <v>7</v>
      </c>
      <c r="H116" s="4">
        <v>84</v>
      </c>
      <c r="I116" s="49">
        <v>6</v>
      </c>
    </row>
    <row r="117" spans="1:9" s="1" customFormat="1" ht="24.95" customHeight="1" x14ac:dyDescent="0.15">
      <c r="A117" s="4">
        <f>COUNTIFS($B$3:B117,B117)</f>
        <v>3</v>
      </c>
      <c r="B117" s="4" t="s">
        <v>5</v>
      </c>
      <c r="C117" s="4">
        <v>3</v>
      </c>
      <c r="D117" s="34" t="s">
        <v>200</v>
      </c>
      <c r="E117" s="8" t="s">
        <v>211</v>
      </c>
      <c r="F117" s="37">
        <v>86</v>
      </c>
      <c r="G117" s="47">
        <v>4</v>
      </c>
      <c r="H117" s="4">
        <v>85.33</v>
      </c>
      <c r="I117" s="49">
        <v>5</v>
      </c>
    </row>
    <row r="118" spans="1:9" s="1" customFormat="1" ht="24.95" customHeight="1" x14ac:dyDescent="0.15">
      <c r="A118" s="4">
        <f>COUNTIFS($B$3:B118,B118)</f>
        <v>4</v>
      </c>
      <c r="B118" s="4" t="s">
        <v>5</v>
      </c>
      <c r="C118" s="4">
        <v>5</v>
      </c>
      <c r="D118" s="34" t="s">
        <v>200</v>
      </c>
      <c r="E118" s="8" t="s">
        <v>212</v>
      </c>
      <c r="F118" s="37">
        <v>84</v>
      </c>
      <c r="G118" s="47">
        <v>5</v>
      </c>
      <c r="H118" s="4">
        <v>79.67</v>
      </c>
      <c r="I118" s="49">
        <v>12</v>
      </c>
    </row>
    <row r="119" spans="1:9" s="1" customFormat="1" ht="24.95" customHeight="1" x14ac:dyDescent="0.15">
      <c r="A119" s="4">
        <f>COUNTIFS($B$3:B119,B119)</f>
        <v>5</v>
      </c>
      <c r="B119" s="4" t="s">
        <v>5</v>
      </c>
      <c r="C119" s="4">
        <v>6</v>
      </c>
      <c r="D119" s="34" t="s">
        <v>200</v>
      </c>
      <c r="E119" s="8" t="s">
        <v>202</v>
      </c>
      <c r="F119" s="37">
        <v>78.67</v>
      </c>
      <c r="G119" s="47">
        <v>8</v>
      </c>
      <c r="H119" s="4">
        <v>82.33</v>
      </c>
      <c r="I119" s="49">
        <v>9</v>
      </c>
    </row>
    <row r="120" spans="1:9" s="1" customFormat="1" ht="24.95" customHeight="1" x14ac:dyDescent="0.15">
      <c r="A120" s="4">
        <f>COUNTIFS($B$3:B120,B120)</f>
        <v>6</v>
      </c>
      <c r="B120" s="4" t="s">
        <v>5</v>
      </c>
      <c r="C120" s="4">
        <v>7</v>
      </c>
      <c r="D120" s="34" t="s">
        <v>200</v>
      </c>
      <c r="E120" s="8" t="s">
        <v>208</v>
      </c>
      <c r="F120" s="37">
        <v>77</v>
      </c>
      <c r="G120" s="47">
        <v>12</v>
      </c>
      <c r="H120" s="4">
        <v>76</v>
      </c>
      <c r="I120" s="49">
        <v>14</v>
      </c>
    </row>
    <row r="121" spans="1:9" s="1" customFormat="1" ht="24.95" customHeight="1" x14ac:dyDescent="0.15">
      <c r="A121" s="4">
        <f>COUNTIFS($B$3:B121,B121)</f>
        <v>7</v>
      </c>
      <c r="B121" s="4" t="s">
        <v>5</v>
      </c>
      <c r="C121" s="4">
        <v>8</v>
      </c>
      <c r="D121" s="34" t="s">
        <v>200</v>
      </c>
      <c r="E121" s="8" t="s">
        <v>214</v>
      </c>
      <c r="F121" s="37">
        <v>88.67</v>
      </c>
      <c r="G121" s="47">
        <v>3</v>
      </c>
      <c r="H121" s="4">
        <v>87.67</v>
      </c>
      <c r="I121" s="49">
        <v>2</v>
      </c>
    </row>
    <row r="122" spans="1:9" s="1" customFormat="1" ht="24.95" customHeight="1" x14ac:dyDescent="0.15">
      <c r="A122" s="4">
        <f>COUNTIFS($B$3:B122,B122)</f>
        <v>8</v>
      </c>
      <c r="B122" s="4" t="s">
        <v>5</v>
      </c>
      <c r="C122" s="4">
        <v>9</v>
      </c>
      <c r="D122" s="34" t="s">
        <v>200</v>
      </c>
      <c r="E122" s="8" t="s">
        <v>210</v>
      </c>
      <c r="F122" s="37">
        <v>78.67</v>
      </c>
      <c r="G122" s="47">
        <v>8</v>
      </c>
      <c r="H122" s="4">
        <v>83.33</v>
      </c>
      <c r="I122" s="49">
        <v>7</v>
      </c>
    </row>
    <row r="123" spans="1:9" s="1" customFormat="1" ht="24.95" customHeight="1" x14ac:dyDescent="0.15">
      <c r="A123" s="4">
        <f>COUNTIFS($B$3:B123,B123)</f>
        <v>9</v>
      </c>
      <c r="B123" s="4" t="s">
        <v>5</v>
      </c>
      <c r="C123" s="4">
        <v>10</v>
      </c>
      <c r="D123" s="34" t="s">
        <v>200</v>
      </c>
      <c r="E123" s="8" t="s">
        <v>204</v>
      </c>
      <c r="F123" s="37">
        <v>78.33</v>
      </c>
      <c r="G123" s="47">
        <v>10</v>
      </c>
      <c r="H123" s="4">
        <v>75.67</v>
      </c>
      <c r="I123" s="49">
        <v>15</v>
      </c>
    </row>
    <row r="124" spans="1:9" s="1" customFormat="1" ht="24.95" customHeight="1" x14ac:dyDescent="0.15">
      <c r="A124" s="4">
        <f>COUNTIFS($B$3:B124,B124)</f>
        <v>10</v>
      </c>
      <c r="B124" s="4" t="s">
        <v>5</v>
      </c>
      <c r="C124" s="4">
        <v>11</v>
      </c>
      <c r="D124" s="34" t="s">
        <v>200</v>
      </c>
      <c r="E124" s="8" t="s">
        <v>209</v>
      </c>
      <c r="F124" s="37">
        <v>76</v>
      </c>
      <c r="G124" s="47">
        <v>13</v>
      </c>
      <c r="H124" s="4">
        <v>85.67</v>
      </c>
      <c r="I124" s="49">
        <v>4</v>
      </c>
    </row>
    <row r="125" spans="1:9" s="1" customFormat="1" ht="24.95" customHeight="1" x14ac:dyDescent="0.15">
      <c r="A125" s="4">
        <f>COUNTIFS($B$3:B125,B125)</f>
        <v>11</v>
      </c>
      <c r="B125" s="4" t="s">
        <v>5</v>
      </c>
      <c r="C125" s="4">
        <v>12</v>
      </c>
      <c r="D125" s="34" t="s">
        <v>200</v>
      </c>
      <c r="E125" s="8" t="s">
        <v>206</v>
      </c>
      <c r="F125" s="37">
        <v>74</v>
      </c>
      <c r="G125" s="47">
        <v>15</v>
      </c>
      <c r="H125" s="4">
        <v>78.67</v>
      </c>
      <c r="I125" s="49">
        <v>13</v>
      </c>
    </row>
    <row r="126" spans="1:9" s="1" customFormat="1" ht="24.95" customHeight="1" x14ac:dyDescent="0.15">
      <c r="A126" s="4">
        <f>COUNTIFS($B$3:B126,B126)</f>
        <v>12</v>
      </c>
      <c r="B126" s="4" t="s">
        <v>5</v>
      </c>
      <c r="C126" s="4">
        <v>13</v>
      </c>
      <c r="D126" s="34" t="s">
        <v>200</v>
      </c>
      <c r="E126" s="8" t="s">
        <v>207</v>
      </c>
      <c r="F126" s="37">
        <v>78.33</v>
      </c>
      <c r="G126" s="47">
        <v>10</v>
      </c>
      <c r="H126" s="4">
        <v>83</v>
      </c>
      <c r="I126" s="49">
        <v>8</v>
      </c>
    </row>
    <row r="127" spans="1:9" s="1" customFormat="1" ht="24.95" customHeight="1" x14ac:dyDescent="0.15">
      <c r="A127" s="4">
        <f>COUNTIFS($B$3:B127,B127)</f>
        <v>13</v>
      </c>
      <c r="B127" s="4" t="s">
        <v>5</v>
      </c>
      <c r="C127" s="4">
        <v>14</v>
      </c>
      <c r="D127" s="34" t="s">
        <v>200</v>
      </c>
      <c r="E127" s="8" t="s">
        <v>213</v>
      </c>
      <c r="F127" s="37">
        <v>75</v>
      </c>
      <c r="G127" s="47">
        <v>14</v>
      </c>
      <c r="H127" s="4">
        <v>80.67</v>
      </c>
      <c r="I127" s="49">
        <v>10</v>
      </c>
    </row>
    <row r="128" spans="1:9" s="1" customFormat="1" ht="24.95" customHeight="1" x14ac:dyDescent="0.15">
      <c r="A128" s="4">
        <f>COUNTIFS($B$3:B128,B128)</f>
        <v>14</v>
      </c>
      <c r="B128" s="4" t="s">
        <v>5</v>
      </c>
      <c r="C128" s="4">
        <v>15</v>
      </c>
      <c r="D128" s="34" t="s">
        <v>200</v>
      </c>
      <c r="E128" s="8" t="s">
        <v>216</v>
      </c>
      <c r="F128" s="37">
        <v>92</v>
      </c>
      <c r="G128" s="47">
        <v>1</v>
      </c>
      <c r="H128" s="4">
        <v>86.33</v>
      </c>
      <c r="I128" s="49">
        <v>3</v>
      </c>
    </row>
    <row r="129" spans="1:9" s="1" customFormat="1" ht="24.95" customHeight="1" x14ac:dyDescent="0.15">
      <c r="A129" s="4">
        <f>COUNTIFS($B$3:B129,B129)</f>
        <v>15</v>
      </c>
      <c r="B129" s="4" t="s">
        <v>5</v>
      </c>
      <c r="C129" s="4">
        <v>16</v>
      </c>
      <c r="D129" s="34" t="s">
        <v>200</v>
      </c>
      <c r="E129" s="8" t="s">
        <v>205</v>
      </c>
      <c r="F129" s="37">
        <v>83.33</v>
      </c>
      <c r="G129" s="47">
        <v>6</v>
      </c>
      <c r="H129" s="4">
        <v>80.67</v>
      </c>
      <c r="I129" s="49">
        <v>10</v>
      </c>
    </row>
    <row r="130" spans="1:9" s="1" customFormat="1" ht="24.95" customHeight="1" x14ac:dyDescent="0.15">
      <c r="A130" s="4">
        <f>COUNTIFS($B$3:B130,B130)</f>
        <v>16</v>
      </c>
      <c r="B130" s="4" t="s">
        <v>5</v>
      </c>
      <c r="C130" s="4" t="s">
        <v>350</v>
      </c>
      <c r="D130" s="34" t="s">
        <v>200</v>
      </c>
      <c r="E130" s="8" t="s">
        <v>203</v>
      </c>
      <c r="F130" s="37">
        <v>0</v>
      </c>
      <c r="G130" s="47" t="s">
        <v>350</v>
      </c>
      <c r="H130" s="4">
        <v>0</v>
      </c>
      <c r="I130" s="49" t="s">
        <v>350</v>
      </c>
    </row>
    <row r="131" spans="1:9" s="1" customFormat="1" ht="24.95" customHeight="1" x14ac:dyDescent="0.15">
      <c r="A131" s="4">
        <f>COUNTIFS($B$3:B131,B131)</f>
        <v>1</v>
      </c>
      <c r="B131" s="4" t="s">
        <v>2</v>
      </c>
      <c r="C131" s="4">
        <v>1</v>
      </c>
      <c r="D131" s="34" t="s">
        <v>217</v>
      </c>
      <c r="E131" s="8" t="s">
        <v>232</v>
      </c>
      <c r="F131" s="37">
        <v>78</v>
      </c>
      <c r="G131" s="47">
        <v>14</v>
      </c>
      <c r="H131" s="4">
        <v>77.33</v>
      </c>
      <c r="I131" s="49">
        <v>13</v>
      </c>
    </row>
    <row r="132" spans="1:9" s="1" customFormat="1" ht="24.95" customHeight="1" x14ac:dyDescent="0.15">
      <c r="A132" s="4">
        <f>COUNTIFS($B$3:B132,B132)</f>
        <v>2</v>
      </c>
      <c r="B132" s="4" t="s">
        <v>2</v>
      </c>
      <c r="C132" s="4">
        <v>2</v>
      </c>
      <c r="D132" s="34" t="s">
        <v>217</v>
      </c>
      <c r="E132" s="8" t="s">
        <v>224</v>
      </c>
      <c r="F132" s="37">
        <v>76</v>
      </c>
      <c r="G132" s="47">
        <v>16</v>
      </c>
      <c r="H132" s="4">
        <v>82</v>
      </c>
      <c r="I132" s="49">
        <v>6</v>
      </c>
    </row>
    <row r="133" spans="1:9" s="1" customFormat="1" ht="24.95" customHeight="1" x14ac:dyDescent="0.15">
      <c r="A133" s="4">
        <f>COUNTIFS($B$3:B133,B133)</f>
        <v>3</v>
      </c>
      <c r="B133" s="4" t="s">
        <v>2</v>
      </c>
      <c r="C133" s="4">
        <v>3</v>
      </c>
      <c r="D133" s="34" t="s">
        <v>217</v>
      </c>
      <c r="E133" s="8" t="s">
        <v>218</v>
      </c>
      <c r="F133" s="37">
        <v>81</v>
      </c>
      <c r="G133" s="47">
        <v>8</v>
      </c>
      <c r="H133" s="4">
        <v>82.67</v>
      </c>
      <c r="I133" s="49">
        <v>3</v>
      </c>
    </row>
    <row r="134" spans="1:9" s="1" customFormat="1" ht="24.95" customHeight="1" x14ac:dyDescent="0.15">
      <c r="A134" s="4">
        <f>COUNTIFS($B$3:B134,B134)</f>
        <v>4</v>
      </c>
      <c r="B134" s="4" t="s">
        <v>2</v>
      </c>
      <c r="C134" s="4">
        <v>4</v>
      </c>
      <c r="D134" s="34" t="s">
        <v>217</v>
      </c>
      <c r="E134" s="8" t="s">
        <v>222</v>
      </c>
      <c r="F134" s="37">
        <v>79.33</v>
      </c>
      <c r="G134" s="47">
        <v>11</v>
      </c>
      <c r="H134" s="4">
        <v>75.67</v>
      </c>
      <c r="I134" s="49">
        <v>14</v>
      </c>
    </row>
    <row r="135" spans="1:9" s="1" customFormat="1" ht="24.95" customHeight="1" x14ac:dyDescent="0.15">
      <c r="A135" s="4">
        <f>COUNTIFS($B$3:B135,B135)</f>
        <v>5</v>
      </c>
      <c r="B135" s="4" t="s">
        <v>2</v>
      </c>
      <c r="C135" s="4">
        <v>5</v>
      </c>
      <c r="D135" s="34" t="s">
        <v>217</v>
      </c>
      <c r="E135" s="8" t="s">
        <v>228</v>
      </c>
      <c r="F135" s="37">
        <v>81.67</v>
      </c>
      <c r="G135" s="47">
        <v>5</v>
      </c>
      <c r="H135" s="4">
        <v>82.67</v>
      </c>
      <c r="I135" s="49">
        <v>3</v>
      </c>
    </row>
    <row r="136" spans="1:9" s="1" customFormat="1" ht="24.95" customHeight="1" x14ac:dyDescent="0.15">
      <c r="A136" s="4">
        <f>COUNTIFS($B$3:B136,B136)</f>
        <v>6</v>
      </c>
      <c r="B136" s="4" t="s">
        <v>2</v>
      </c>
      <c r="C136" s="4">
        <v>6</v>
      </c>
      <c r="D136" s="34" t="s">
        <v>217</v>
      </c>
      <c r="E136" s="8" t="s">
        <v>233</v>
      </c>
      <c r="F136" s="37">
        <v>79.67</v>
      </c>
      <c r="G136" s="47">
        <v>10</v>
      </c>
      <c r="H136" s="4">
        <v>79.67</v>
      </c>
      <c r="I136" s="49">
        <v>8</v>
      </c>
    </row>
    <row r="137" spans="1:9" s="1" customFormat="1" ht="24.95" customHeight="1" x14ac:dyDescent="0.15">
      <c r="A137" s="4">
        <f>COUNTIFS($B$3:B137,B137)</f>
        <v>7</v>
      </c>
      <c r="B137" s="4" t="s">
        <v>2</v>
      </c>
      <c r="C137" s="4">
        <v>7</v>
      </c>
      <c r="D137" s="34" t="s">
        <v>217</v>
      </c>
      <c r="E137" s="8" t="s">
        <v>219</v>
      </c>
      <c r="F137" s="37">
        <v>86</v>
      </c>
      <c r="G137" s="47">
        <v>1</v>
      </c>
      <c r="H137" s="4">
        <v>82.33</v>
      </c>
      <c r="I137" s="49">
        <v>5</v>
      </c>
    </row>
    <row r="138" spans="1:9" s="1" customFormat="1" ht="24.95" customHeight="1" x14ac:dyDescent="0.15">
      <c r="A138" s="4">
        <f>COUNTIFS($B$3:B138,B138)</f>
        <v>8</v>
      </c>
      <c r="B138" s="4" t="s">
        <v>2</v>
      </c>
      <c r="C138" s="4">
        <v>8</v>
      </c>
      <c r="D138" s="34" t="s">
        <v>217</v>
      </c>
      <c r="E138" s="8" t="s">
        <v>223</v>
      </c>
      <c r="F138" s="37">
        <v>81.67</v>
      </c>
      <c r="G138" s="47">
        <v>5</v>
      </c>
      <c r="H138" s="4">
        <v>82</v>
      </c>
      <c r="I138" s="49">
        <v>6</v>
      </c>
    </row>
    <row r="139" spans="1:9" s="1" customFormat="1" ht="24.95" customHeight="1" x14ac:dyDescent="0.15">
      <c r="A139" s="4">
        <f>COUNTIFS($B$3:B139,B139)</f>
        <v>9</v>
      </c>
      <c r="B139" s="4" t="s">
        <v>2</v>
      </c>
      <c r="C139" s="4">
        <v>9</v>
      </c>
      <c r="D139" s="34" t="s">
        <v>217</v>
      </c>
      <c r="E139" s="8" t="s">
        <v>221</v>
      </c>
      <c r="F139" s="37">
        <v>78.67</v>
      </c>
      <c r="G139" s="47">
        <v>12</v>
      </c>
      <c r="H139" s="4">
        <v>79.33</v>
      </c>
      <c r="I139" s="49">
        <v>9</v>
      </c>
    </row>
    <row r="140" spans="1:9" s="1" customFormat="1" ht="24.95" customHeight="1" x14ac:dyDescent="0.15">
      <c r="A140" s="4">
        <f>COUNTIFS($B$3:B140,B140)</f>
        <v>10</v>
      </c>
      <c r="B140" s="4" t="s">
        <v>2</v>
      </c>
      <c r="C140" s="4">
        <v>10</v>
      </c>
      <c r="D140" s="34" t="s">
        <v>217</v>
      </c>
      <c r="E140" s="8" t="s">
        <v>226</v>
      </c>
      <c r="F140" s="37">
        <v>78</v>
      </c>
      <c r="G140" s="47">
        <v>14</v>
      </c>
      <c r="H140" s="4">
        <v>83</v>
      </c>
      <c r="I140" s="49">
        <v>2</v>
      </c>
    </row>
    <row r="141" spans="1:9" s="1" customFormat="1" ht="24.95" customHeight="1" x14ac:dyDescent="0.15">
      <c r="A141" s="4">
        <f>COUNTIFS($B$3:B141,B141)</f>
        <v>11</v>
      </c>
      <c r="B141" s="4" t="s">
        <v>2</v>
      </c>
      <c r="C141" s="4">
        <v>11</v>
      </c>
      <c r="D141" s="34" t="s">
        <v>217</v>
      </c>
      <c r="E141" s="8" t="s">
        <v>225</v>
      </c>
      <c r="F141" s="37">
        <v>83</v>
      </c>
      <c r="G141" s="47">
        <v>4</v>
      </c>
      <c r="H141" s="4">
        <v>79.33</v>
      </c>
      <c r="I141" s="49">
        <v>9</v>
      </c>
    </row>
    <row r="142" spans="1:9" s="1" customFormat="1" ht="24.95" customHeight="1" x14ac:dyDescent="0.15">
      <c r="A142" s="4">
        <f>COUNTIFS($B$3:B142,B142)</f>
        <v>12</v>
      </c>
      <c r="B142" s="4" t="s">
        <v>2</v>
      </c>
      <c r="C142" s="4">
        <v>12</v>
      </c>
      <c r="D142" s="34" t="s">
        <v>217</v>
      </c>
      <c r="E142" s="8" t="s">
        <v>230</v>
      </c>
      <c r="F142" s="37">
        <v>81.33</v>
      </c>
      <c r="G142" s="47">
        <v>7</v>
      </c>
      <c r="H142" s="4">
        <v>75.67</v>
      </c>
      <c r="I142" s="49">
        <v>14</v>
      </c>
    </row>
    <row r="143" spans="1:9" s="1" customFormat="1" ht="24.95" customHeight="1" x14ac:dyDescent="0.15">
      <c r="A143" s="4">
        <f>COUNTIFS($B$3:B143,B143)</f>
        <v>13</v>
      </c>
      <c r="B143" s="4" t="s">
        <v>2</v>
      </c>
      <c r="C143" s="4">
        <v>13</v>
      </c>
      <c r="D143" s="34" t="s">
        <v>217</v>
      </c>
      <c r="E143" s="8" t="s">
        <v>229</v>
      </c>
      <c r="F143" s="37">
        <v>78.67</v>
      </c>
      <c r="G143" s="47">
        <v>12</v>
      </c>
      <c r="H143" s="4">
        <v>78</v>
      </c>
      <c r="I143" s="49">
        <v>12</v>
      </c>
    </row>
    <row r="144" spans="1:9" s="1" customFormat="1" ht="24.95" customHeight="1" x14ac:dyDescent="0.15">
      <c r="A144" s="4">
        <f>COUNTIFS($B$3:B144,B144)</f>
        <v>14</v>
      </c>
      <c r="B144" s="4" t="s">
        <v>2</v>
      </c>
      <c r="C144" s="4">
        <v>14</v>
      </c>
      <c r="D144" s="34" t="s">
        <v>217</v>
      </c>
      <c r="E144" s="8" t="s">
        <v>231</v>
      </c>
      <c r="F144" s="37">
        <v>80.67</v>
      </c>
      <c r="G144" s="47">
        <v>9</v>
      </c>
      <c r="H144" s="4">
        <v>70</v>
      </c>
      <c r="I144" s="49">
        <v>16</v>
      </c>
    </row>
    <row r="145" spans="1:9" s="1" customFormat="1" ht="24.95" customHeight="1" x14ac:dyDescent="0.15">
      <c r="A145" s="4">
        <f>COUNTIFS($B$3:B145,B145)</f>
        <v>15</v>
      </c>
      <c r="B145" s="4" t="s">
        <v>2</v>
      </c>
      <c r="C145" s="4">
        <v>15</v>
      </c>
      <c r="D145" s="34" t="s">
        <v>217</v>
      </c>
      <c r="E145" s="8" t="s">
        <v>220</v>
      </c>
      <c r="F145" s="37">
        <v>84</v>
      </c>
      <c r="G145" s="47">
        <v>2</v>
      </c>
      <c r="H145" s="4">
        <v>85.33</v>
      </c>
      <c r="I145" s="49">
        <v>1</v>
      </c>
    </row>
    <row r="146" spans="1:9" s="1" customFormat="1" ht="24.95" customHeight="1" x14ac:dyDescent="0.15">
      <c r="A146" s="4">
        <f>COUNTIFS($B$3:B146,B146)</f>
        <v>16</v>
      </c>
      <c r="B146" s="4" t="s">
        <v>2</v>
      </c>
      <c r="C146" s="4">
        <v>16</v>
      </c>
      <c r="D146" s="34" t="s">
        <v>217</v>
      </c>
      <c r="E146" s="8" t="s">
        <v>227</v>
      </c>
      <c r="F146" s="37">
        <v>83.33</v>
      </c>
      <c r="G146" s="47">
        <v>3</v>
      </c>
      <c r="H146" s="4">
        <v>78.33</v>
      </c>
      <c r="I146" s="49">
        <v>11</v>
      </c>
    </row>
    <row r="147" spans="1:9" s="1" customFormat="1" ht="24.95" customHeight="1" x14ac:dyDescent="0.15">
      <c r="A147" s="4">
        <f>COUNTIFS($B$3:B147,B147)</f>
        <v>1</v>
      </c>
      <c r="B147" s="4" t="s">
        <v>3</v>
      </c>
      <c r="C147" s="4">
        <v>1</v>
      </c>
      <c r="D147" s="34" t="s">
        <v>234</v>
      </c>
      <c r="E147" s="8" t="s">
        <v>236</v>
      </c>
      <c r="F147" s="37">
        <v>77.33</v>
      </c>
      <c r="G147" s="47">
        <v>9</v>
      </c>
      <c r="H147" s="4">
        <v>78</v>
      </c>
      <c r="I147" s="49">
        <v>9</v>
      </c>
    </row>
    <row r="148" spans="1:9" s="1" customFormat="1" ht="24.95" customHeight="1" x14ac:dyDescent="0.15">
      <c r="A148" s="4">
        <f>COUNTIFS($B$3:B148,B148)</f>
        <v>2</v>
      </c>
      <c r="B148" s="4" t="s">
        <v>3</v>
      </c>
      <c r="C148" s="4">
        <v>2</v>
      </c>
      <c r="D148" s="34" t="s">
        <v>234</v>
      </c>
      <c r="E148" s="8" t="s">
        <v>241</v>
      </c>
      <c r="F148" s="37">
        <v>77.33</v>
      </c>
      <c r="G148" s="47">
        <v>9</v>
      </c>
      <c r="H148" s="4">
        <v>84</v>
      </c>
      <c r="I148" s="49">
        <v>3</v>
      </c>
    </row>
    <row r="149" spans="1:9" s="1" customFormat="1" ht="24.95" customHeight="1" x14ac:dyDescent="0.15">
      <c r="A149" s="4">
        <f>COUNTIFS($B$3:B149,B149)</f>
        <v>3</v>
      </c>
      <c r="B149" s="4" t="s">
        <v>3</v>
      </c>
      <c r="C149" s="4">
        <v>3</v>
      </c>
      <c r="D149" s="34" t="s">
        <v>234</v>
      </c>
      <c r="E149" s="8" t="s">
        <v>242</v>
      </c>
      <c r="F149" s="37">
        <v>75.33</v>
      </c>
      <c r="G149" s="47">
        <v>11</v>
      </c>
      <c r="H149" s="4">
        <v>75</v>
      </c>
      <c r="I149" s="49">
        <v>11</v>
      </c>
    </row>
    <row r="150" spans="1:9" s="1" customFormat="1" ht="24.95" customHeight="1" x14ac:dyDescent="0.15">
      <c r="A150" s="4">
        <f>COUNTIFS($B$3:B150,B150)</f>
        <v>4</v>
      </c>
      <c r="B150" s="4" t="s">
        <v>3</v>
      </c>
      <c r="C150" s="4">
        <v>4</v>
      </c>
      <c r="D150" s="34" t="s">
        <v>234</v>
      </c>
      <c r="E150" s="8" t="s">
        <v>239</v>
      </c>
      <c r="F150" s="37">
        <v>85.67</v>
      </c>
      <c r="G150" s="47">
        <v>1</v>
      </c>
      <c r="H150" s="4">
        <v>86</v>
      </c>
      <c r="I150" s="49">
        <v>2</v>
      </c>
    </row>
    <row r="151" spans="1:9" s="1" customFormat="1" ht="24.95" customHeight="1" x14ac:dyDescent="0.15">
      <c r="A151" s="4">
        <f>COUNTIFS($B$3:B151,B151)</f>
        <v>5</v>
      </c>
      <c r="B151" s="4" t="s">
        <v>3</v>
      </c>
      <c r="C151" s="4">
        <v>5</v>
      </c>
      <c r="D151" s="34" t="s">
        <v>234</v>
      </c>
      <c r="E151" s="8" t="s">
        <v>247</v>
      </c>
      <c r="F151" s="37">
        <v>78</v>
      </c>
      <c r="G151" s="47">
        <v>8</v>
      </c>
      <c r="H151" s="4">
        <v>80.67</v>
      </c>
      <c r="I151" s="49">
        <v>6</v>
      </c>
    </row>
    <row r="152" spans="1:9" s="1" customFormat="1" ht="24.95" customHeight="1" x14ac:dyDescent="0.15">
      <c r="A152" s="4">
        <f>COUNTIFS($B$3:B152,B152)</f>
        <v>6</v>
      </c>
      <c r="B152" s="4" t="s">
        <v>3</v>
      </c>
      <c r="C152" s="4">
        <v>6</v>
      </c>
      <c r="D152" s="34" t="s">
        <v>234</v>
      </c>
      <c r="E152" s="8" t="s">
        <v>240</v>
      </c>
      <c r="F152" s="37">
        <v>83.67</v>
      </c>
      <c r="G152" s="47">
        <v>3</v>
      </c>
      <c r="H152" s="4">
        <v>82.67</v>
      </c>
      <c r="I152" s="49">
        <v>4</v>
      </c>
    </row>
    <row r="153" spans="1:9" s="1" customFormat="1" ht="24.95" customHeight="1" x14ac:dyDescent="0.15">
      <c r="A153" s="4">
        <f>COUNTIFS($B$3:B153,B153)</f>
        <v>7</v>
      </c>
      <c r="B153" s="4" t="s">
        <v>3</v>
      </c>
      <c r="C153" s="4">
        <v>7</v>
      </c>
      <c r="D153" s="34" t="s">
        <v>234</v>
      </c>
      <c r="E153" s="8" t="s">
        <v>244</v>
      </c>
      <c r="F153" s="37">
        <v>74</v>
      </c>
      <c r="G153" s="47">
        <v>12</v>
      </c>
      <c r="H153" s="4">
        <v>74.67</v>
      </c>
      <c r="I153" s="49">
        <v>12</v>
      </c>
    </row>
    <row r="154" spans="1:9" s="1" customFormat="1" ht="24.95" customHeight="1" x14ac:dyDescent="0.15">
      <c r="A154" s="4">
        <f>COUNTIFS($B$3:B154,B154)</f>
        <v>8</v>
      </c>
      <c r="B154" s="4" t="s">
        <v>3</v>
      </c>
      <c r="C154" s="4">
        <v>8</v>
      </c>
      <c r="D154" s="34" t="s">
        <v>234</v>
      </c>
      <c r="E154" s="8" t="s">
        <v>243</v>
      </c>
      <c r="F154" s="37">
        <v>84.67</v>
      </c>
      <c r="G154" s="47">
        <v>2</v>
      </c>
      <c r="H154" s="4">
        <v>80</v>
      </c>
      <c r="I154" s="49">
        <v>7</v>
      </c>
    </row>
    <row r="155" spans="1:9" s="1" customFormat="1" ht="24.95" customHeight="1" x14ac:dyDescent="0.15">
      <c r="A155" s="4">
        <f>COUNTIFS($B$3:B155,B155)</f>
        <v>9</v>
      </c>
      <c r="B155" s="4" t="s">
        <v>3</v>
      </c>
      <c r="C155" s="4">
        <v>9</v>
      </c>
      <c r="D155" s="34" t="s">
        <v>234</v>
      </c>
      <c r="E155" s="8" t="s">
        <v>235</v>
      </c>
      <c r="F155" s="37">
        <v>81</v>
      </c>
      <c r="G155" s="47">
        <v>7</v>
      </c>
      <c r="H155" s="4">
        <v>82.67</v>
      </c>
      <c r="I155" s="49">
        <v>4</v>
      </c>
    </row>
    <row r="156" spans="1:9" s="1" customFormat="1" ht="24.95" customHeight="1" x14ac:dyDescent="0.15">
      <c r="A156" s="4">
        <f>COUNTIFS($B$3:B156,B156)</f>
        <v>10</v>
      </c>
      <c r="B156" s="4" t="s">
        <v>3</v>
      </c>
      <c r="C156" s="4">
        <v>10</v>
      </c>
      <c r="D156" s="34" t="s">
        <v>234</v>
      </c>
      <c r="E156" s="8" t="s">
        <v>237</v>
      </c>
      <c r="F156" s="37">
        <v>82.33</v>
      </c>
      <c r="G156" s="47">
        <v>5</v>
      </c>
      <c r="H156" s="4">
        <v>86.33</v>
      </c>
      <c r="I156" s="49">
        <v>1</v>
      </c>
    </row>
    <row r="157" spans="1:9" s="1" customFormat="1" ht="24.95" customHeight="1" x14ac:dyDescent="0.15">
      <c r="A157" s="4">
        <f>COUNTIFS($B$3:B157,B157)</f>
        <v>11</v>
      </c>
      <c r="B157" s="4" t="s">
        <v>3</v>
      </c>
      <c r="C157" s="4">
        <v>11</v>
      </c>
      <c r="D157" s="34" t="s">
        <v>234</v>
      </c>
      <c r="E157" s="8" t="s">
        <v>246</v>
      </c>
      <c r="F157" s="37">
        <v>81.67</v>
      </c>
      <c r="G157" s="47">
        <v>6</v>
      </c>
      <c r="H157" s="4">
        <v>77</v>
      </c>
      <c r="I157" s="49">
        <v>10</v>
      </c>
    </row>
    <row r="158" spans="1:9" s="1" customFormat="1" ht="24.95" customHeight="1" x14ac:dyDescent="0.15">
      <c r="A158" s="4">
        <f>COUNTIFS($B$3:B158,B158)</f>
        <v>12</v>
      </c>
      <c r="B158" s="4" t="s">
        <v>3</v>
      </c>
      <c r="C158" s="4">
        <v>12</v>
      </c>
      <c r="D158" s="34" t="s">
        <v>234</v>
      </c>
      <c r="E158" s="8" t="s">
        <v>238</v>
      </c>
      <c r="F158" s="37">
        <v>73.33</v>
      </c>
      <c r="G158" s="47">
        <v>13</v>
      </c>
      <c r="H158" s="4">
        <v>73.67</v>
      </c>
      <c r="I158" s="49">
        <v>13</v>
      </c>
    </row>
    <row r="159" spans="1:9" s="1" customFormat="1" ht="24.95" customHeight="1" x14ac:dyDescent="0.15">
      <c r="A159" s="4">
        <f>COUNTIFS($B$3:B159,B159)</f>
        <v>13</v>
      </c>
      <c r="B159" s="4" t="s">
        <v>3</v>
      </c>
      <c r="C159" s="4">
        <v>13</v>
      </c>
      <c r="D159" s="34" t="s">
        <v>234</v>
      </c>
      <c r="E159" s="8" t="s">
        <v>245</v>
      </c>
      <c r="F159" s="37">
        <v>83</v>
      </c>
      <c r="G159" s="47">
        <v>4</v>
      </c>
      <c r="H159" s="4">
        <v>79.67</v>
      </c>
      <c r="I159" s="49">
        <v>8</v>
      </c>
    </row>
    <row r="160" spans="1:9" s="1" customFormat="1" ht="24.95" customHeight="1" x14ac:dyDescent="0.15">
      <c r="A160" s="4">
        <f>COUNTIFS($B$3:B160,B160)</f>
        <v>1</v>
      </c>
      <c r="B160" s="4" t="s">
        <v>4</v>
      </c>
      <c r="C160" s="4">
        <v>1</v>
      </c>
      <c r="D160" s="34" t="s">
        <v>248</v>
      </c>
      <c r="E160" s="8" t="s">
        <v>265</v>
      </c>
      <c r="F160" s="37">
        <v>81.33</v>
      </c>
      <c r="G160" s="47">
        <v>12</v>
      </c>
      <c r="H160" s="4">
        <v>84.67</v>
      </c>
      <c r="I160" s="49">
        <v>10</v>
      </c>
    </row>
    <row r="161" spans="1:9" s="1" customFormat="1" ht="24.95" customHeight="1" x14ac:dyDescent="0.15">
      <c r="A161" s="4">
        <f>COUNTIFS($B$3:B161,B161)</f>
        <v>2</v>
      </c>
      <c r="B161" s="4" t="s">
        <v>4</v>
      </c>
      <c r="C161" s="4">
        <v>2</v>
      </c>
      <c r="D161" s="34" t="s">
        <v>248</v>
      </c>
      <c r="E161" s="8" t="s">
        <v>250</v>
      </c>
      <c r="F161" s="37">
        <v>84.33</v>
      </c>
      <c r="G161" s="47">
        <v>5</v>
      </c>
      <c r="H161" s="4">
        <v>88</v>
      </c>
      <c r="I161" s="49">
        <v>2</v>
      </c>
    </row>
    <row r="162" spans="1:9" s="1" customFormat="1" ht="24.95" customHeight="1" x14ac:dyDescent="0.15">
      <c r="A162" s="4">
        <f>COUNTIFS($B$3:B162,B162)</f>
        <v>3</v>
      </c>
      <c r="B162" s="4" t="s">
        <v>4</v>
      </c>
      <c r="C162" s="4">
        <v>3</v>
      </c>
      <c r="D162" s="34" t="s">
        <v>248</v>
      </c>
      <c r="E162" s="8" t="s">
        <v>251</v>
      </c>
      <c r="F162" s="37">
        <v>79.67</v>
      </c>
      <c r="G162" s="47">
        <v>14</v>
      </c>
      <c r="H162" s="4">
        <v>85.67</v>
      </c>
      <c r="I162" s="49">
        <v>6</v>
      </c>
    </row>
    <row r="163" spans="1:9" s="1" customFormat="1" ht="24.95" customHeight="1" x14ac:dyDescent="0.15">
      <c r="A163" s="4">
        <f>COUNTIFS($B$3:B163,B163)</f>
        <v>4</v>
      </c>
      <c r="B163" s="4" t="s">
        <v>4</v>
      </c>
      <c r="C163" s="4">
        <v>4</v>
      </c>
      <c r="D163" s="34" t="s">
        <v>248</v>
      </c>
      <c r="E163" s="8" t="s">
        <v>249</v>
      </c>
      <c r="F163" s="37">
        <v>89.33</v>
      </c>
      <c r="G163" s="47">
        <v>1</v>
      </c>
      <c r="H163" s="4">
        <v>88</v>
      </c>
      <c r="I163" s="49">
        <v>2</v>
      </c>
    </row>
    <row r="164" spans="1:9" s="1" customFormat="1" ht="24.95" customHeight="1" x14ac:dyDescent="0.15">
      <c r="A164" s="4">
        <f>COUNTIFS($B$3:B164,B164)</f>
        <v>5</v>
      </c>
      <c r="B164" s="4" t="s">
        <v>4</v>
      </c>
      <c r="C164" s="4">
        <v>5</v>
      </c>
      <c r="D164" s="34" t="s">
        <v>248</v>
      </c>
      <c r="E164" s="8" t="s">
        <v>263</v>
      </c>
      <c r="F164" s="37">
        <v>78.33</v>
      </c>
      <c r="G164" s="47">
        <v>16</v>
      </c>
      <c r="H164" s="4">
        <v>82.33</v>
      </c>
      <c r="I164" s="49">
        <v>17</v>
      </c>
    </row>
    <row r="165" spans="1:9" s="1" customFormat="1" ht="24.95" customHeight="1" x14ac:dyDescent="0.15">
      <c r="A165" s="4">
        <f>COUNTIFS($B$3:B165,B165)</f>
        <v>6</v>
      </c>
      <c r="B165" s="4" t="s">
        <v>4</v>
      </c>
      <c r="C165" s="4">
        <v>6</v>
      </c>
      <c r="D165" s="34" t="s">
        <v>248</v>
      </c>
      <c r="E165" s="8" t="s">
        <v>253</v>
      </c>
      <c r="F165" s="37">
        <v>81.67</v>
      </c>
      <c r="G165" s="47">
        <v>11</v>
      </c>
      <c r="H165" s="4">
        <v>87.67</v>
      </c>
      <c r="I165" s="49">
        <v>4</v>
      </c>
    </row>
    <row r="166" spans="1:9" s="1" customFormat="1" ht="24.95" customHeight="1" x14ac:dyDescent="0.15">
      <c r="A166" s="4">
        <f>COUNTIFS($B$3:B166,B166)</f>
        <v>7</v>
      </c>
      <c r="B166" s="4" t="s">
        <v>4</v>
      </c>
      <c r="C166" s="4">
        <v>7</v>
      </c>
      <c r="D166" s="34" t="s">
        <v>248</v>
      </c>
      <c r="E166" s="8" t="s">
        <v>257</v>
      </c>
      <c r="F166" s="37">
        <v>87</v>
      </c>
      <c r="G166" s="47">
        <v>2</v>
      </c>
      <c r="H166" s="4">
        <v>85.33</v>
      </c>
      <c r="I166" s="49">
        <v>8</v>
      </c>
    </row>
    <row r="167" spans="1:9" s="1" customFormat="1" ht="24.95" customHeight="1" x14ac:dyDescent="0.15">
      <c r="A167" s="4">
        <f>COUNTIFS($B$3:B167,B167)</f>
        <v>8</v>
      </c>
      <c r="B167" s="4" t="s">
        <v>4</v>
      </c>
      <c r="C167" s="4">
        <v>8</v>
      </c>
      <c r="D167" s="34" t="s">
        <v>248</v>
      </c>
      <c r="E167" s="8" t="s">
        <v>260</v>
      </c>
      <c r="F167" s="37">
        <v>84.67</v>
      </c>
      <c r="G167" s="47">
        <v>4</v>
      </c>
      <c r="H167" s="4">
        <v>84.67</v>
      </c>
      <c r="I167" s="49">
        <v>10</v>
      </c>
    </row>
    <row r="168" spans="1:9" s="1" customFormat="1" ht="24.95" customHeight="1" x14ac:dyDescent="0.15">
      <c r="A168" s="4">
        <f>COUNTIFS($B$3:B168,B168)</f>
        <v>9</v>
      </c>
      <c r="B168" s="4" t="s">
        <v>4</v>
      </c>
      <c r="C168" s="4">
        <v>9</v>
      </c>
      <c r="D168" s="34" t="s">
        <v>248</v>
      </c>
      <c r="E168" s="8" t="s">
        <v>258</v>
      </c>
      <c r="F168" s="37">
        <v>83.67</v>
      </c>
      <c r="G168" s="47">
        <v>6</v>
      </c>
      <c r="H168" s="4">
        <v>83.67</v>
      </c>
      <c r="I168" s="49">
        <v>15</v>
      </c>
    </row>
    <row r="169" spans="1:9" s="1" customFormat="1" ht="24.95" customHeight="1" x14ac:dyDescent="0.15">
      <c r="A169" s="4">
        <f>COUNTIFS($B$3:B169,B169)</f>
        <v>10</v>
      </c>
      <c r="B169" s="4" t="s">
        <v>4</v>
      </c>
      <c r="C169" s="4">
        <v>10</v>
      </c>
      <c r="D169" s="34" t="s">
        <v>248</v>
      </c>
      <c r="E169" s="8" t="s">
        <v>252</v>
      </c>
      <c r="F169" s="37">
        <v>82</v>
      </c>
      <c r="G169" s="47">
        <v>10</v>
      </c>
      <c r="H169" s="4">
        <v>85.67</v>
      </c>
      <c r="I169" s="49">
        <v>6</v>
      </c>
    </row>
    <row r="170" spans="1:9" s="1" customFormat="1" ht="24.95" customHeight="1" x14ac:dyDescent="0.15">
      <c r="A170" s="4">
        <f>COUNTIFS($B$3:B170,B170)</f>
        <v>11</v>
      </c>
      <c r="B170" s="4" t="s">
        <v>4</v>
      </c>
      <c r="C170" s="4">
        <v>11</v>
      </c>
      <c r="D170" s="34" t="s">
        <v>248</v>
      </c>
      <c r="E170" s="8" t="s">
        <v>255</v>
      </c>
      <c r="F170" s="37">
        <v>81.33</v>
      </c>
      <c r="G170" s="47">
        <v>12</v>
      </c>
      <c r="H170" s="4">
        <v>86.67</v>
      </c>
      <c r="I170" s="49">
        <v>5</v>
      </c>
    </row>
    <row r="171" spans="1:9" s="1" customFormat="1" ht="24.95" customHeight="1" x14ac:dyDescent="0.15">
      <c r="A171" s="4">
        <f>COUNTIFS($B$3:B171,B171)</f>
        <v>12</v>
      </c>
      <c r="B171" s="4" t="s">
        <v>4</v>
      </c>
      <c r="C171" s="4">
        <v>12</v>
      </c>
      <c r="D171" s="34" t="s">
        <v>248</v>
      </c>
      <c r="E171" s="8" t="s">
        <v>261</v>
      </c>
      <c r="F171" s="37">
        <v>82.67</v>
      </c>
      <c r="G171" s="47">
        <v>8</v>
      </c>
      <c r="H171" s="4">
        <v>83.67</v>
      </c>
      <c r="I171" s="49">
        <v>15</v>
      </c>
    </row>
    <row r="172" spans="1:9" s="1" customFormat="1" ht="24.95" customHeight="1" x14ac:dyDescent="0.15">
      <c r="A172" s="4">
        <f>COUNTIFS($B$3:B172,B172)</f>
        <v>13</v>
      </c>
      <c r="B172" s="4" t="s">
        <v>4</v>
      </c>
      <c r="C172" s="4">
        <v>13</v>
      </c>
      <c r="D172" s="34" t="s">
        <v>248</v>
      </c>
      <c r="E172" s="8" t="s">
        <v>254</v>
      </c>
      <c r="F172" s="37">
        <v>82.33</v>
      </c>
      <c r="G172" s="47">
        <v>9</v>
      </c>
      <c r="H172" s="4">
        <v>85.33</v>
      </c>
      <c r="I172" s="49">
        <v>8</v>
      </c>
    </row>
    <row r="173" spans="1:9" s="1" customFormat="1" ht="24.95" customHeight="1" x14ac:dyDescent="0.15">
      <c r="A173" s="4">
        <f>COUNTIFS($B$3:B173,B173)</f>
        <v>14</v>
      </c>
      <c r="B173" s="4" t="s">
        <v>4</v>
      </c>
      <c r="C173" s="4">
        <v>14</v>
      </c>
      <c r="D173" s="34" t="s">
        <v>248</v>
      </c>
      <c r="E173" s="8" t="s">
        <v>256</v>
      </c>
      <c r="F173" s="37">
        <v>79</v>
      </c>
      <c r="G173" s="47">
        <v>15</v>
      </c>
      <c r="H173" s="4">
        <v>84</v>
      </c>
      <c r="I173" s="49">
        <v>12</v>
      </c>
    </row>
    <row r="174" spans="1:9" s="1" customFormat="1" ht="24.95" customHeight="1" x14ac:dyDescent="0.15">
      <c r="A174" s="4">
        <f>COUNTIFS($B$3:B174,B174)</f>
        <v>15</v>
      </c>
      <c r="B174" s="4" t="s">
        <v>4</v>
      </c>
      <c r="C174" s="4">
        <v>15</v>
      </c>
      <c r="D174" s="34" t="s">
        <v>248</v>
      </c>
      <c r="E174" s="8" t="s">
        <v>262</v>
      </c>
      <c r="F174" s="37">
        <v>77</v>
      </c>
      <c r="G174" s="47">
        <v>17</v>
      </c>
      <c r="H174" s="4">
        <v>84</v>
      </c>
      <c r="I174" s="49">
        <v>12</v>
      </c>
    </row>
    <row r="175" spans="1:9" s="1" customFormat="1" ht="24.95" customHeight="1" x14ac:dyDescent="0.15">
      <c r="A175" s="4">
        <f>COUNTIFS($B$3:B175,B175)</f>
        <v>16</v>
      </c>
      <c r="B175" s="4" t="s">
        <v>4</v>
      </c>
      <c r="C175" s="4">
        <v>16</v>
      </c>
      <c r="D175" s="34" t="s">
        <v>248</v>
      </c>
      <c r="E175" s="8" t="s">
        <v>259</v>
      </c>
      <c r="F175" s="37">
        <v>85.67</v>
      </c>
      <c r="G175" s="47">
        <v>3</v>
      </c>
      <c r="H175" s="4">
        <v>88.33</v>
      </c>
      <c r="I175" s="49">
        <v>1</v>
      </c>
    </row>
    <row r="176" spans="1:9" s="1" customFormat="1" ht="24.95" customHeight="1" x14ac:dyDescent="0.15">
      <c r="A176" s="4">
        <f>COUNTIFS($B$3:B176,B176)</f>
        <v>17</v>
      </c>
      <c r="B176" s="4" t="s">
        <v>4</v>
      </c>
      <c r="C176" s="4">
        <v>17</v>
      </c>
      <c r="D176" s="34" t="s">
        <v>248</v>
      </c>
      <c r="E176" s="8" t="s">
        <v>264</v>
      </c>
      <c r="F176" s="37">
        <v>83.33</v>
      </c>
      <c r="G176" s="47">
        <v>7</v>
      </c>
      <c r="H176" s="4">
        <v>84</v>
      </c>
      <c r="I176" s="49">
        <v>12</v>
      </c>
    </row>
    <row r="177" spans="1:9" s="1" customFormat="1" ht="24.95" customHeight="1" x14ac:dyDescent="0.15">
      <c r="A177" s="4">
        <f>COUNTIFS($B$3:B177,B177)</f>
        <v>1</v>
      </c>
      <c r="B177" s="4" t="s">
        <v>6</v>
      </c>
      <c r="C177" s="4">
        <v>1</v>
      </c>
      <c r="D177" s="34" t="s">
        <v>266</v>
      </c>
      <c r="E177" s="8" t="s">
        <v>273</v>
      </c>
      <c r="F177" s="37">
        <v>83.33</v>
      </c>
      <c r="G177" s="47">
        <v>4</v>
      </c>
      <c r="H177" s="4">
        <v>84.67</v>
      </c>
      <c r="I177" s="49">
        <v>3</v>
      </c>
    </row>
    <row r="178" spans="1:9" s="1" customFormat="1" ht="24.95" customHeight="1" x14ac:dyDescent="0.15">
      <c r="A178" s="4">
        <f>COUNTIFS($B$3:B178,B178)</f>
        <v>2</v>
      </c>
      <c r="B178" s="4" t="s">
        <v>6</v>
      </c>
      <c r="C178" s="4">
        <v>2</v>
      </c>
      <c r="D178" s="34" t="s">
        <v>266</v>
      </c>
      <c r="E178" s="8" t="s">
        <v>274</v>
      </c>
      <c r="F178" s="37">
        <v>83.67</v>
      </c>
      <c r="G178" s="47">
        <v>3</v>
      </c>
      <c r="H178" s="4">
        <v>84.33</v>
      </c>
      <c r="I178" s="49">
        <v>4</v>
      </c>
    </row>
    <row r="179" spans="1:9" s="1" customFormat="1" ht="24.95" customHeight="1" x14ac:dyDescent="0.15">
      <c r="A179" s="4">
        <f>COUNTIFS($B$3:B179,B179)</f>
        <v>3</v>
      </c>
      <c r="B179" s="4" t="s">
        <v>6</v>
      </c>
      <c r="C179" s="4">
        <v>3</v>
      </c>
      <c r="D179" s="34" t="s">
        <v>266</v>
      </c>
      <c r="E179" s="8" t="s">
        <v>277</v>
      </c>
      <c r="F179" s="37">
        <v>77</v>
      </c>
      <c r="G179" s="47">
        <v>9</v>
      </c>
      <c r="H179" s="4">
        <v>78.67</v>
      </c>
      <c r="I179" s="49">
        <v>7</v>
      </c>
    </row>
    <row r="180" spans="1:9" s="1" customFormat="1" ht="24.95" customHeight="1" x14ac:dyDescent="0.15">
      <c r="A180" s="4">
        <f>COUNTIFS($B$3:B180,B180)</f>
        <v>4</v>
      </c>
      <c r="B180" s="4" t="s">
        <v>6</v>
      </c>
      <c r="C180" s="4">
        <v>4</v>
      </c>
      <c r="D180" s="34" t="s">
        <v>266</v>
      </c>
      <c r="E180" s="8" t="s">
        <v>268</v>
      </c>
      <c r="F180" s="37">
        <v>82.33</v>
      </c>
      <c r="G180" s="47">
        <v>5</v>
      </c>
      <c r="H180" s="4">
        <v>75.33</v>
      </c>
      <c r="I180" s="49">
        <v>10</v>
      </c>
    </row>
    <row r="181" spans="1:9" s="1" customFormat="1" ht="24.95" customHeight="1" x14ac:dyDescent="0.15">
      <c r="A181" s="4">
        <f>COUNTIFS($B$3:B181,B181)</f>
        <v>5</v>
      </c>
      <c r="B181" s="4" t="s">
        <v>6</v>
      </c>
      <c r="C181" s="4">
        <v>5</v>
      </c>
      <c r="D181" s="34" t="s">
        <v>266</v>
      </c>
      <c r="E181" s="8" t="s">
        <v>267</v>
      </c>
      <c r="F181" s="37">
        <v>80.33</v>
      </c>
      <c r="G181" s="47">
        <v>7</v>
      </c>
      <c r="H181" s="4">
        <v>86</v>
      </c>
      <c r="I181" s="49">
        <v>2</v>
      </c>
    </row>
    <row r="182" spans="1:9" s="1" customFormat="1" ht="24.95" customHeight="1" x14ac:dyDescent="0.15">
      <c r="A182" s="4">
        <f>COUNTIFS($B$3:B182,B182)</f>
        <v>6</v>
      </c>
      <c r="B182" s="4" t="s">
        <v>6</v>
      </c>
      <c r="C182" s="4">
        <v>6</v>
      </c>
      <c r="D182" s="34" t="s">
        <v>266</v>
      </c>
      <c r="E182" s="8" t="s">
        <v>276</v>
      </c>
      <c r="F182" s="37">
        <v>86</v>
      </c>
      <c r="G182" s="47">
        <v>2</v>
      </c>
      <c r="H182" s="4">
        <v>77.67</v>
      </c>
      <c r="I182" s="49">
        <v>9</v>
      </c>
    </row>
    <row r="183" spans="1:9" s="1" customFormat="1" ht="24.95" customHeight="1" x14ac:dyDescent="0.15">
      <c r="A183" s="4">
        <f>COUNTIFS($B$3:B183,B183)</f>
        <v>7</v>
      </c>
      <c r="B183" s="4" t="s">
        <v>6</v>
      </c>
      <c r="C183" s="4">
        <v>7</v>
      </c>
      <c r="D183" s="34" t="s">
        <v>266</v>
      </c>
      <c r="E183" s="8" t="s">
        <v>271</v>
      </c>
      <c r="F183" s="37">
        <v>81.33</v>
      </c>
      <c r="G183" s="47">
        <v>6</v>
      </c>
      <c r="H183" s="4">
        <v>78</v>
      </c>
      <c r="I183" s="49">
        <v>8</v>
      </c>
    </row>
    <row r="184" spans="1:9" s="1" customFormat="1" ht="24.95" customHeight="1" x14ac:dyDescent="0.15">
      <c r="A184" s="4">
        <f>COUNTIFS($B$3:B184,B184)</f>
        <v>8</v>
      </c>
      <c r="B184" s="4" t="s">
        <v>6</v>
      </c>
      <c r="C184" s="4">
        <v>9</v>
      </c>
      <c r="D184" s="34" t="s">
        <v>266</v>
      </c>
      <c r="E184" s="8" t="s">
        <v>269</v>
      </c>
      <c r="F184" s="37">
        <v>77</v>
      </c>
      <c r="G184" s="47">
        <v>9</v>
      </c>
      <c r="H184" s="4">
        <v>79.67</v>
      </c>
      <c r="I184" s="49">
        <v>6</v>
      </c>
    </row>
    <row r="185" spans="1:9" s="1" customFormat="1" ht="24.95" customHeight="1" x14ac:dyDescent="0.15">
      <c r="A185" s="4">
        <f>COUNTIFS($B$3:B185,B185)</f>
        <v>9</v>
      </c>
      <c r="B185" s="4" t="s">
        <v>6</v>
      </c>
      <c r="C185" s="4">
        <v>10</v>
      </c>
      <c r="D185" s="34" t="s">
        <v>266</v>
      </c>
      <c r="E185" s="8" t="s">
        <v>275</v>
      </c>
      <c r="F185" s="37">
        <v>80</v>
      </c>
      <c r="G185" s="47">
        <v>8</v>
      </c>
      <c r="H185" s="4">
        <v>80.67</v>
      </c>
      <c r="I185" s="49">
        <v>5</v>
      </c>
    </row>
    <row r="186" spans="1:9" s="1" customFormat="1" ht="24.95" customHeight="1" x14ac:dyDescent="0.15">
      <c r="A186" s="4">
        <f>COUNTIFS($B$3:B186,B186)</f>
        <v>10</v>
      </c>
      <c r="B186" s="4" t="s">
        <v>6</v>
      </c>
      <c r="C186" s="4">
        <v>11</v>
      </c>
      <c r="D186" s="34" t="s">
        <v>266</v>
      </c>
      <c r="E186" s="8" t="s">
        <v>272</v>
      </c>
      <c r="F186" s="37">
        <v>87</v>
      </c>
      <c r="G186" s="47">
        <v>1</v>
      </c>
      <c r="H186" s="4">
        <v>90</v>
      </c>
      <c r="I186" s="49">
        <v>1</v>
      </c>
    </row>
    <row r="187" spans="1:9" s="1" customFormat="1" ht="24.95" customHeight="1" x14ac:dyDescent="0.15">
      <c r="A187" s="4">
        <f>COUNTIFS($B$3:B187,B187)</f>
        <v>11</v>
      </c>
      <c r="B187" s="4" t="s">
        <v>6</v>
      </c>
      <c r="C187" s="4" t="s">
        <v>350</v>
      </c>
      <c r="D187" s="34" t="s">
        <v>266</v>
      </c>
      <c r="E187" s="8" t="s">
        <v>270</v>
      </c>
      <c r="F187" s="37">
        <v>0</v>
      </c>
      <c r="G187" s="47" t="s">
        <v>350</v>
      </c>
      <c r="H187" s="4">
        <v>0</v>
      </c>
      <c r="I187" s="49" t="s">
        <v>350</v>
      </c>
    </row>
    <row r="188" spans="1:9" s="1" customFormat="1" ht="24.95" customHeight="1" x14ac:dyDescent="0.15">
      <c r="A188" s="4">
        <f>COUNTIFS($B$3:B188,B188)</f>
        <v>1</v>
      </c>
      <c r="B188" s="4" t="s">
        <v>7</v>
      </c>
      <c r="C188" s="4">
        <v>1</v>
      </c>
      <c r="D188" s="34" t="s">
        <v>278</v>
      </c>
      <c r="E188" s="8" t="s">
        <v>287</v>
      </c>
      <c r="F188" s="37">
        <v>88.67</v>
      </c>
      <c r="G188" s="47">
        <v>4</v>
      </c>
      <c r="H188" s="4">
        <v>89</v>
      </c>
      <c r="I188" s="49">
        <v>2</v>
      </c>
    </row>
    <row r="189" spans="1:9" s="1" customFormat="1" ht="24.95" customHeight="1" x14ac:dyDescent="0.15">
      <c r="A189" s="4">
        <f>COUNTIFS($B$3:B189,B189)</f>
        <v>2</v>
      </c>
      <c r="B189" s="4" t="s">
        <v>7</v>
      </c>
      <c r="C189" s="4">
        <v>2</v>
      </c>
      <c r="D189" s="34" t="s">
        <v>278</v>
      </c>
      <c r="E189" s="8" t="s">
        <v>280</v>
      </c>
      <c r="F189" s="37">
        <v>89.33</v>
      </c>
      <c r="G189" s="47">
        <v>2</v>
      </c>
      <c r="H189" s="4">
        <v>85</v>
      </c>
      <c r="I189" s="49">
        <v>5</v>
      </c>
    </row>
    <row r="190" spans="1:9" s="1" customFormat="1" ht="24.95" customHeight="1" x14ac:dyDescent="0.15">
      <c r="A190" s="4">
        <f>COUNTIFS($B$3:B190,B190)</f>
        <v>3</v>
      </c>
      <c r="B190" s="4" t="s">
        <v>7</v>
      </c>
      <c r="C190" s="4">
        <v>3</v>
      </c>
      <c r="D190" s="34" t="s">
        <v>278</v>
      </c>
      <c r="E190" s="8" t="s">
        <v>283</v>
      </c>
      <c r="F190" s="37">
        <v>89.33</v>
      </c>
      <c r="G190" s="47">
        <v>2</v>
      </c>
      <c r="H190" s="4">
        <v>85.67</v>
      </c>
      <c r="I190" s="49">
        <v>3</v>
      </c>
    </row>
    <row r="191" spans="1:9" s="1" customFormat="1" ht="24.95" customHeight="1" x14ac:dyDescent="0.15">
      <c r="A191" s="4">
        <f>COUNTIFS($B$3:B191,B191)</f>
        <v>4</v>
      </c>
      <c r="B191" s="4" t="s">
        <v>7</v>
      </c>
      <c r="C191" s="4">
        <v>4</v>
      </c>
      <c r="D191" s="34" t="s">
        <v>278</v>
      </c>
      <c r="E191" s="8" t="s">
        <v>285</v>
      </c>
      <c r="F191" s="37">
        <v>82.33</v>
      </c>
      <c r="G191" s="47">
        <v>9</v>
      </c>
      <c r="H191" s="4">
        <v>82</v>
      </c>
      <c r="I191" s="49">
        <v>6</v>
      </c>
    </row>
    <row r="192" spans="1:9" s="1" customFormat="1" ht="24.95" customHeight="1" x14ac:dyDescent="0.15">
      <c r="A192" s="4">
        <f>COUNTIFS($B$3:B192,B192)</f>
        <v>5</v>
      </c>
      <c r="B192" s="4" t="s">
        <v>7</v>
      </c>
      <c r="C192" s="4">
        <v>5</v>
      </c>
      <c r="D192" s="34" t="s">
        <v>278</v>
      </c>
      <c r="E192" s="8" t="s">
        <v>282</v>
      </c>
      <c r="F192" s="37">
        <v>84.67</v>
      </c>
      <c r="G192" s="47">
        <v>6</v>
      </c>
      <c r="H192" s="4">
        <v>81.33</v>
      </c>
      <c r="I192" s="49">
        <v>8</v>
      </c>
    </row>
    <row r="193" spans="1:9" s="1" customFormat="1" ht="24.95" customHeight="1" x14ac:dyDescent="0.15">
      <c r="A193" s="4">
        <f>COUNTIFS($B$3:B193,B193)</f>
        <v>6</v>
      </c>
      <c r="B193" s="4" t="s">
        <v>7</v>
      </c>
      <c r="C193" s="4">
        <v>6</v>
      </c>
      <c r="D193" s="34" t="s">
        <v>278</v>
      </c>
      <c r="E193" s="8" t="s">
        <v>286</v>
      </c>
      <c r="F193" s="37">
        <v>83.33</v>
      </c>
      <c r="G193" s="47">
        <v>8</v>
      </c>
      <c r="H193" s="4">
        <v>80.33</v>
      </c>
      <c r="I193" s="49">
        <v>9</v>
      </c>
    </row>
    <row r="194" spans="1:9" s="1" customFormat="1" ht="24.95" customHeight="1" x14ac:dyDescent="0.15">
      <c r="A194" s="4">
        <f>COUNTIFS($B$3:B194,B194)</f>
        <v>7</v>
      </c>
      <c r="B194" s="4" t="s">
        <v>7</v>
      </c>
      <c r="C194" s="4">
        <v>7</v>
      </c>
      <c r="D194" s="34" t="s">
        <v>278</v>
      </c>
      <c r="E194" s="8" t="s">
        <v>281</v>
      </c>
      <c r="F194" s="37">
        <v>83.67</v>
      </c>
      <c r="G194" s="47">
        <v>7</v>
      </c>
      <c r="H194" s="4">
        <v>81.67</v>
      </c>
      <c r="I194" s="49">
        <v>7</v>
      </c>
    </row>
    <row r="195" spans="1:9" s="1" customFormat="1" ht="24.95" customHeight="1" x14ac:dyDescent="0.15">
      <c r="A195" s="4">
        <f>COUNTIFS($B$3:B195,B195)</f>
        <v>8</v>
      </c>
      <c r="B195" s="4" t="s">
        <v>7</v>
      </c>
      <c r="C195" s="4">
        <v>8</v>
      </c>
      <c r="D195" s="34" t="s">
        <v>278</v>
      </c>
      <c r="E195" s="8" t="s">
        <v>279</v>
      </c>
      <c r="F195" s="37">
        <v>91.67</v>
      </c>
      <c r="G195" s="47">
        <v>1</v>
      </c>
      <c r="H195" s="4">
        <v>92.67</v>
      </c>
      <c r="I195" s="49">
        <v>1</v>
      </c>
    </row>
    <row r="196" spans="1:9" s="1" customFormat="1" ht="24.95" customHeight="1" x14ac:dyDescent="0.15">
      <c r="A196" s="4">
        <f>COUNTIFS($B$3:B196,B196)</f>
        <v>9</v>
      </c>
      <c r="B196" s="4" t="s">
        <v>7</v>
      </c>
      <c r="C196" s="4">
        <v>9</v>
      </c>
      <c r="D196" s="34" t="s">
        <v>278</v>
      </c>
      <c r="E196" s="8" t="s">
        <v>284</v>
      </c>
      <c r="F196" s="37">
        <v>85.33</v>
      </c>
      <c r="G196" s="47">
        <v>5</v>
      </c>
      <c r="H196" s="4">
        <v>85.33</v>
      </c>
      <c r="I196" s="49">
        <v>4</v>
      </c>
    </row>
    <row r="197" spans="1:9" s="1" customFormat="1" ht="24.95" customHeight="1" x14ac:dyDescent="0.15">
      <c r="A197" s="4">
        <f>COUNTIFS($B$3:B197,B197)</f>
        <v>1</v>
      </c>
      <c r="B197" s="4" t="s">
        <v>8</v>
      </c>
      <c r="C197" s="4">
        <v>1</v>
      </c>
      <c r="D197" s="34" t="s">
        <v>288</v>
      </c>
      <c r="E197" s="8" t="s">
        <v>300</v>
      </c>
      <c r="F197" s="37">
        <v>86.33</v>
      </c>
      <c r="G197" s="47">
        <v>1</v>
      </c>
      <c r="H197" s="4">
        <v>80</v>
      </c>
      <c r="I197" s="49">
        <v>6</v>
      </c>
    </row>
    <row r="198" spans="1:9" s="1" customFormat="1" ht="24.95" customHeight="1" x14ac:dyDescent="0.15">
      <c r="A198" s="4">
        <f>COUNTIFS($B$3:B198,B198)</f>
        <v>2</v>
      </c>
      <c r="B198" s="4" t="s">
        <v>8</v>
      </c>
      <c r="C198" s="4">
        <v>2</v>
      </c>
      <c r="D198" s="34" t="s">
        <v>288</v>
      </c>
      <c r="E198" s="8" t="s">
        <v>298</v>
      </c>
      <c r="F198" s="37">
        <v>79.67</v>
      </c>
      <c r="G198" s="47">
        <v>9</v>
      </c>
      <c r="H198" s="4">
        <v>78.33</v>
      </c>
      <c r="I198" s="49">
        <v>7</v>
      </c>
    </row>
    <row r="199" spans="1:9" s="1" customFormat="1" ht="24.95" customHeight="1" x14ac:dyDescent="0.15">
      <c r="A199" s="4">
        <f>COUNTIFS($B$3:B199,B199)</f>
        <v>3</v>
      </c>
      <c r="B199" s="4" t="s">
        <v>8</v>
      </c>
      <c r="C199" s="4">
        <v>3</v>
      </c>
      <c r="D199" s="34" t="s">
        <v>288</v>
      </c>
      <c r="E199" s="8" t="s">
        <v>291</v>
      </c>
      <c r="F199" s="37">
        <v>76</v>
      </c>
      <c r="G199" s="47">
        <v>11</v>
      </c>
      <c r="H199" s="4">
        <v>74.33</v>
      </c>
      <c r="I199" s="49">
        <v>10</v>
      </c>
    </row>
    <row r="200" spans="1:9" s="1" customFormat="1" ht="24.95" customHeight="1" x14ac:dyDescent="0.15">
      <c r="A200" s="4">
        <f>COUNTIFS($B$3:B200,B200)</f>
        <v>4</v>
      </c>
      <c r="B200" s="4" t="s">
        <v>8</v>
      </c>
      <c r="C200" s="4">
        <v>4</v>
      </c>
      <c r="D200" s="34" t="s">
        <v>288</v>
      </c>
      <c r="E200" s="8" t="s">
        <v>296</v>
      </c>
      <c r="F200" s="37">
        <v>85</v>
      </c>
      <c r="G200" s="47">
        <v>2</v>
      </c>
      <c r="H200" s="4">
        <v>89.67</v>
      </c>
      <c r="I200" s="49">
        <v>1</v>
      </c>
    </row>
    <row r="201" spans="1:9" s="1" customFormat="1" ht="24.95" customHeight="1" x14ac:dyDescent="0.15">
      <c r="A201" s="4">
        <f>COUNTIFS($B$3:B201,B201)</f>
        <v>5</v>
      </c>
      <c r="B201" s="4" t="s">
        <v>8</v>
      </c>
      <c r="C201" s="4">
        <v>5</v>
      </c>
      <c r="D201" s="34" t="s">
        <v>288</v>
      </c>
      <c r="E201" s="8" t="s">
        <v>295</v>
      </c>
      <c r="F201" s="37">
        <v>82</v>
      </c>
      <c r="G201" s="47">
        <v>6</v>
      </c>
      <c r="H201" s="4">
        <v>82.33</v>
      </c>
      <c r="I201" s="49">
        <v>5</v>
      </c>
    </row>
    <row r="202" spans="1:9" s="1" customFormat="1" ht="24.95" customHeight="1" x14ac:dyDescent="0.15">
      <c r="A202" s="4">
        <f>COUNTIFS($B$3:B202,B202)</f>
        <v>6</v>
      </c>
      <c r="B202" s="4" t="s">
        <v>8</v>
      </c>
      <c r="C202" s="4">
        <v>6</v>
      </c>
      <c r="D202" s="34" t="s">
        <v>288</v>
      </c>
      <c r="E202" s="8" t="s">
        <v>293</v>
      </c>
      <c r="F202" s="37">
        <v>80.33</v>
      </c>
      <c r="G202" s="47">
        <v>8</v>
      </c>
      <c r="H202" s="4">
        <v>75.67</v>
      </c>
      <c r="I202" s="49">
        <v>8</v>
      </c>
    </row>
    <row r="203" spans="1:9" s="1" customFormat="1" ht="24.95" customHeight="1" x14ac:dyDescent="0.15">
      <c r="A203" s="4">
        <f>COUNTIFS($B$3:B203,B203)</f>
        <v>7</v>
      </c>
      <c r="B203" s="4" t="s">
        <v>8</v>
      </c>
      <c r="C203" s="4">
        <v>7</v>
      </c>
      <c r="D203" s="34" t="s">
        <v>288</v>
      </c>
      <c r="E203" s="8" t="s">
        <v>290</v>
      </c>
      <c r="F203" s="37">
        <v>79</v>
      </c>
      <c r="G203" s="47">
        <v>10</v>
      </c>
      <c r="H203" s="4">
        <v>83.33</v>
      </c>
      <c r="I203" s="49">
        <v>3</v>
      </c>
    </row>
    <row r="204" spans="1:9" s="1" customFormat="1" ht="24.95" customHeight="1" x14ac:dyDescent="0.15">
      <c r="A204" s="4">
        <f>COUNTIFS($B$3:B204,B204)</f>
        <v>8</v>
      </c>
      <c r="B204" s="4" t="s">
        <v>8</v>
      </c>
      <c r="C204" s="4">
        <v>9</v>
      </c>
      <c r="D204" s="34" t="s">
        <v>288</v>
      </c>
      <c r="E204" s="8" t="s">
        <v>294</v>
      </c>
      <c r="F204" s="37">
        <v>85</v>
      </c>
      <c r="G204" s="47">
        <v>2</v>
      </c>
      <c r="H204" s="4">
        <v>84.67</v>
      </c>
      <c r="I204" s="49">
        <v>2</v>
      </c>
    </row>
    <row r="205" spans="1:9" s="1" customFormat="1" ht="24.95" customHeight="1" x14ac:dyDescent="0.15">
      <c r="A205" s="4">
        <f>COUNTIFS($B$3:B205,B205)</f>
        <v>9</v>
      </c>
      <c r="B205" s="4" t="s">
        <v>8</v>
      </c>
      <c r="C205" s="4">
        <v>10</v>
      </c>
      <c r="D205" s="34" t="s">
        <v>288</v>
      </c>
      <c r="E205" s="8" t="s">
        <v>297</v>
      </c>
      <c r="F205" s="37">
        <v>81</v>
      </c>
      <c r="G205" s="47">
        <v>7</v>
      </c>
      <c r="H205" s="4">
        <v>75.33</v>
      </c>
      <c r="I205" s="49">
        <v>9</v>
      </c>
    </row>
    <row r="206" spans="1:9" s="1" customFormat="1" ht="24.95" customHeight="1" x14ac:dyDescent="0.15">
      <c r="A206" s="4">
        <f>COUNTIFS($B$3:B206,B206)</f>
        <v>10</v>
      </c>
      <c r="B206" s="4" t="s">
        <v>8</v>
      </c>
      <c r="C206" s="4">
        <v>11</v>
      </c>
      <c r="D206" s="34" t="s">
        <v>288</v>
      </c>
      <c r="E206" s="8" t="s">
        <v>299</v>
      </c>
      <c r="F206" s="37">
        <v>83.67</v>
      </c>
      <c r="G206" s="47">
        <v>5</v>
      </c>
      <c r="H206" s="4">
        <v>83</v>
      </c>
      <c r="I206" s="49">
        <v>4</v>
      </c>
    </row>
    <row r="207" spans="1:9" s="1" customFormat="1" ht="24.95" customHeight="1" x14ac:dyDescent="0.15">
      <c r="A207" s="4">
        <f>COUNTIFS($B$3:B207,B207)</f>
        <v>11</v>
      </c>
      <c r="B207" s="4" t="s">
        <v>8</v>
      </c>
      <c r="C207" s="4">
        <v>12</v>
      </c>
      <c r="D207" s="34" t="s">
        <v>288</v>
      </c>
      <c r="E207" s="8" t="s">
        <v>292</v>
      </c>
      <c r="F207" s="37">
        <v>85</v>
      </c>
      <c r="G207" s="47">
        <v>2</v>
      </c>
      <c r="H207" s="4">
        <v>73.33</v>
      </c>
      <c r="I207" s="49">
        <v>11</v>
      </c>
    </row>
    <row r="208" spans="1:9" s="1" customFormat="1" ht="24.95" customHeight="1" x14ac:dyDescent="0.15">
      <c r="A208" s="4">
        <f>COUNTIFS($B$3:B208,B208)</f>
        <v>12</v>
      </c>
      <c r="B208" s="4" t="s">
        <v>8</v>
      </c>
      <c r="C208" s="4" t="s">
        <v>350</v>
      </c>
      <c r="D208" s="34" t="s">
        <v>288</v>
      </c>
      <c r="E208" s="8" t="s">
        <v>289</v>
      </c>
      <c r="F208" s="37">
        <v>0</v>
      </c>
      <c r="G208" s="47" t="s">
        <v>350</v>
      </c>
      <c r="H208" s="4">
        <v>0</v>
      </c>
      <c r="I208" s="49" t="s">
        <v>350</v>
      </c>
    </row>
    <row r="209" spans="1:9" s="1" customFormat="1" ht="24.95" customHeight="1" x14ac:dyDescent="0.15">
      <c r="A209" s="4">
        <f>COUNTIFS($B$3:B209,B209)</f>
        <v>1</v>
      </c>
      <c r="B209" s="4" t="s">
        <v>343</v>
      </c>
      <c r="C209" s="4">
        <v>1</v>
      </c>
      <c r="D209" s="34" t="s">
        <v>301</v>
      </c>
      <c r="E209" s="8" t="s">
        <v>307</v>
      </c>
      <c r="F209" s="37">
        <v>77.67</v>
      </c>
      <c r="G209" s="47">
        <v>9</v>
      </c>
      <c r="H209" s="4">
        <v>75.67</v>
      </c>
      <c r="I209" s="49">
        <v>8</v>
      </c>
    </row>
    <row r="210" spans="1:9" s="1" customFormat="1" ht="24.95" customHeight="1" x14ac:dyDescent="0.15">
      <c r="A210" s="4">
        <f>COUNTIFS($B$3:B210,B210)</f>
        <v>2</v>
      </c>
      <c r="B210" s="4" t="s">
        <v>343</v>
      </c>
      <c r="C210" s="4">
        <v>2</v>
      </c>
      <c r="D210" s="34" t="s">
        <v>301</v>
      </c>
      <c r="E210" s="8" t="s">
        <v>306</v>
      </c>
      <c r="F210" s="37">
        <v>82.33</v>
      </c>
      <c r="G210" s="47">
        <v>4</v>
      </c>
      <c r="H210" s="4">
        <v>81.33</v>
      </c>
      <c r="I210" s="49">
        <v>4</v>
      </c>
    </row>
    <row r="211" spans="1:9" s="1" customFormat="1" ht="24.95" customHeight="1" x14ac:dyDescent="0.15">
      <c r="A211" s="4">
        <f>COUNTIFS($B$3:B211,B211)</f>
        <v>3</v>
      </c>
      <c r="B211" s="4" t="s">
        <v>343</v>
      </c>
      <c r="C211" s="4">
        <v>3</v>
      </c>
      <c r="D211" s="34" t="s">
        <v>301</v>
      </c>
      <c r="E211" s="8" t="s">
        <v>304</v>
      </c>
      <c r="F211" s="37">
        <v>82.67</v>
      </c>
      <c r="G211" s="47">
        <v>3</v>
      </c>
      <c r="H211" s="4">
        <v>78.33</v>
      </c>
      <c r="I211" s="49">
        <v>7</v>
      </c>
    </row>
    <row r="212" spans="1:9" s="1" customFormat="1" ht="24.95" customHeight="1" x14ac:dyDescent="0.15">
      <c r="A212" s="4">
        <f>COUNTIFS($B$3:B212,B212)</f>
        <v>4</v>
      </c>
      <c r="B212" s="4" t="s">
        <v>343</v>
      </c>
      <c r="C212" s="4">
        <v>4</v>
      </c>
      <c r="D212" s="34" t="s">
        <v>301</v>
      </c>
      <c r="E212" s="8" t="s">
        <v>311</v>
      </c>
      <c r="F212" s="37">
        <v>83.67</v>
      </c>
      <c r="G212" s="47">
        <v>2</v>
      </c>
      <c r="H212" s="4">
        <v>74.67</v>
      </c>
      <c r="I212" s="49">
        <v>9</v>
      </c>
    </row>
    <row r="213" spans="1:9" s="1" customFormat="1" ht="24.95" customHeight="1" x14ac:dyDescent="0.15">
      <c r="A213" s="4">
        <f>COUNTIFS($B$3:B213,B213)</f>
        <v>5</v>
      </c>
      <c r="B213" s="4" t="s">
        <v>343</v>
      </c>
      <c r="C213" s="4">
        <v>5</v>
      </c>
      <c r="D213" s="34" t="s">
        <v>301</v>
      </c>
      <c r="E213" s="8" t="s">
        <v>310</v>
      </c>
      <c r="F213" s="37">
        <v>81.67</v>
      </c>
      <c r="G213" s="47">
        <v>6</v>
      </c>
      <c r="H213" s="4">
        <v>83.33</v>
      </c>
      <c r="I213" s="49">
        <v>2</v>
      </c>
    </row>
    <row r="214" spans="1:9" s="1" customFormat="1" ht="24.95" customHeight="1" x14ac:dyDescent="0.15">
      <c r="A214" s="4">
        <f>COUNTIFS($B$3:B214,B214)</f>
        <v>6</v>
      </c>
      <c r="B214" s="4" t="s">
        <v>343</v>
      </c>
      <c r="C214" s="4">
        <v>6</v>
      </c>
      <c r="D214" s="34" t="s">
        <v>301</v>
      </c>
      <c r="E214" s="8" t="s">
        <v>305</v>
      </c>
      <c r="F214" s="37">
        <v>80</v>
      </c>
      <c r="G214" s="47">
        <v>8</v>
      </c>
      <c r="H214" s="4">
        <v>81.67</v>
      </c>
      <c r="I214" s="49">
        <v>3</v>
      </c>
    </row>
    <row r="215" spans="1:9" s="1" customFormat="1" ht="24.95" customHeight="1" x14ac:dyDescent="0.15">
      <c r="A215" s="4">
        <f>COUNTIFS($B$3:B215,B215)</f>
        <v>7</v>
      </c>
      <c r="B215" s="4" t="s">
        <v>343</v>
      </c>
      <c r="C215" s="4">
        <v>7</v>
      </c>
      <c r="D215" s="34" t="s">
        <v>301</v>
      </c>
      <c r="E215" s="8" t="s">
        <v>309</v>
      </c>
      <c r="F215" s="37">
        <v>74</v>
      </c>
      <c r="G215" s="47">
        <v>10</v>
      </c>
      <c r="H215" s="4">
        <v>71.67</v>
      </c>
      <c r="I215" s="49">
        <v>10</v>
      </c>
    </row>
    <row r="216" spans="1:9" s="1" customFormat="1" ht="24.95" customHeight="1" x14ac:dyDescent="0.15">
      <c r="A216" s="4">
        <f>COUNTIFS($B$3:B216,B216)</f>
        <v>8</v>
      </c>
      <c r="B216" s="4" t="s">
        <v>343</v>
      </c>
      <c r="C216" s="4">
        <v>8</v>
      </c>
      <c r="D216" s="34" t="s">
        <v>301</v>
      </c>
      <c r="E216" s="8" t="s">
        <v>303</v>
      </c>
      <c r="F216" s="37">
        <v>85</v>
      </c>
      <c r="G216" s="47">
        <v>1</v>
      </c>
      <c r="H216" s="4">
        <v>80</v>
      </c>
      <c r="I216" s="49">
        <v>6</v>
      </c>
    </row>
    <row r="217" spans="1:9" s="1" customFormat="1" ht="24.95" customHeight="1" x14ac:dyDescent="0.15">
      <c r="A217" s="4">
        <f>COUNTIFS($B$3:B217,B217)</f>
        <v>9</v>
      </c>
      <c r="B217" s="4" t="s">
        <v>343</v>
      </c>
      <c r="C217" s="4">
        <v>9</v>
      </c>
      <c r="D217" s="34" t="s">
        <v>301</v>
      </c>
      <c r="E217" s="8" t="s">
        <v>302</v>
      </c>
      <c r="F217" s="37">
        <v>82.33</v>
      </c>
      <c r="G217" s="47">
        <v>4</v>
      </c>
      <c r="H217" s="4">
        <v>81.33</v>
      </c>
      <c r="I217" s="49">
        <v>4</v>
      </c>
    </row>
    <row r="218" spans="1:9" s="1" customFormat="1" ht="24.95" customHeight="1" x14ac:dyDescent="0.15">
      <c r="A218" s="4">
        <f>COUNTIFS($B$3:B218,B218)</f>
        <v>10</v>
      </c>
      <c r="B218" s="4" t="s">
        <v>343</v>
      </c>
      <c r="C218" s="4">
        <v>10</v>
      </c>
      <c r="D218" s="34" t="s">
        <v>301</v>
      </c>
      <c r="E218" s="8" t="s">
        <v>308</v>
      </c>
      <c r="F218" s="37">
        <v>81</v>
      </c>
      <c r="G218" s="47">
        <v>7</v>
      </c>
      <c r="H218" s="4">
        <v>85</v>
      </c>
      <c r="I218" s="49">
        <v>1</v>
      </c>
    </row>
    <row r="219" spans="1:9" s="1" customFormat="1" ht="24.95" customHeight="1" x14ac:dyDescent="0.15">
      <c r="A219" s="4">
        <f>COUNTIFS($B$3:B219,B219)</f>
        <v>1</v>
      </c>
      <c r="B219" s="4" t="s">
        <v>342</v>
      </c>
      <c r="C219" s="4">
        <v>1</v>
      </c>
      <c r="D219" s="34" t="s">
        <v>312</v>
      </c>
      <c r="E219" s="8" t="s">
        <v>314</v>
      </c>
      <c r="F219" s="37">
        <v>86.33</v>
      </c>
      <c r="G219" s="47">
        <v>2</v>
      </c>
      <c r="H219" s="4">
        <v>87.33</v>
      </c>
      <c r="I219" s="49">
        <v>1</v>
      </c>
    </row>
    <row r="220" spans="1:9" s="1" customFormat="1" ht="24.95" customHeight="1" x14ac:dyDescent="0.15">
      <c r="A220" s="4">
        <f>COUNTIFS($B$3:B220,B220)</f>
        <v>2</v>
      </c>
      <c r="B220" s="4" t="s">
        <v>342</v>
      </c>
      <c r="C220" s="4">
        <v>2</v>
      </c>
      <c r="D220" s="34" t="s">
        <v>312</v>
      </c>
      <c r="E220" s="8" t="s">
        <v>313</v>
      </c>
      <c r="F220" s="37">
        <v>86.67</v>
      </c>
      <c r="G220" s="47">
        <v>1</v>
      </c>
      <c r="H220" s="4">
        <v>84.33</v>
      </c>
      <c r="I220" s="49">
        <v>2</v>
      </c>
    </row>
    <row r="221" spans="1:9" s="1" customFormat="1" ht="24.95" customHeight="1" x14ac:dyDescent="0.15">
      <c r="A221" s="4">
        <f>COUNTIFS($B$3:B221,B221)</f>
        <v>3</v>
      </c>
      <c r="B221" s="4" t="s">
        <v>342</v>
      </c>
      <c r="C221" s="4">
        <v>3</v>
      </c>
      <c r="D221" s="34" t="s">
        <v>315</v>
      </c>
      <c r="E221" s="8" t="s">
        <v>320</v>
      </c>
      <c r="F221" s="37">
        <v>81</v>
      </c>
      <c r="G221" s="47">
        <v>5</v>
      </c>
      <c r="H221" s="4">
        <v>80.33</v>
      </c>
      <c r="I221" s="49">
        <v>7</v>
      </c>
    </row>
    <row r="222" spans="1:9" s="1" customFormat="1" ht="24.95" customHeight="1" x14ac:dyDescent="0.15">
      <c r="A222" s="4">
        <f>COUNTIFS($B$3:B222,B222)</f>
        <v>4</v>
      </c>
      <c r="B222" s="4" t="s">
        <v>342</v>
      </c>
      <c r="C222" s="4">
        <v>4</v>
      </c>
      <c r="D222" s="34" t="s">
        <v>315</v>
      </c>
      <c r="E222" s="8" t="s">
        <v>323</v>
      </c>
      <c r="F222" s="37">
        <v>82.33</v>
      </c>
      <c r="G222" s="47">
        <v>3</v>
      </c>
      <c r="H222" s="4">
        <v>82.67</v>
      </c>
      <c r="I222" s="49">
        <v>5</v>
      </c>
    </row>
    <row r="223" spans="1:9" s="1" customFormat="1" ht="24.95" customHeight="1" x14ac:dyDescent="0.15">
      <c r="A223" s="4">
        <f>COUNTIFS($B$3:B223,B223)</f>
        <v>5</v>
      </c>
      <c r="B223" s="4" t="s">
        <v>342</v>
      </c>
      <c r="C223" s="4">
        <v>5</v>
      </c>
      <c r="D223" s="34" t="s">
        <v>315</v>
      </c>
      <c r="E223" s="8" t="s">
        <v>318</v>
      </c>
      <c r="F223" s="37">
        <v>81</v>
      </c>
      <c r="G223" s="47">
        <v>5</v>
      </c>
      <c r="H223" s="4">
        <v>84.33</v>
      </c>
      <c r="I223" s="49">
        <v>3</v>
      </c>
    </row>
    <row r="224" spans="1:9" s="1" customFormat="1" ht="24.95" customHeight="1" x14ac:dyDescent="0.15">
      <c r="A224" s="4">
        <f>COUNTIFS($B$3:B224,B224)</f>
        <v>6</v>
      </c>
      <c r="B224" s="4" t="s">
        <v>342</v>
      </c>
      <c r="C224" s="4">
        <v>6</v>
      </c>
      <c r="D224" s="34" t="s">
        <v>315</v>
      </c>
      <c r="E224" s="8" t="s">
        <v>317</v>
      </c>
      <c r="F224" s="37">
        <v>81.33</v>
      </c>
      <c r="G224" s="47">
        <v>4</v>
      </c>
      <c r="H224" s="4">
        <v>85.67</v>
      </c>
      <c r="I224" s="49">
        <v>2</v>
      </c>
    </row>
    <row r="225" spans="1:9" s="1" customFormat="1" ht="24.95" customHeight="1" x14ac:dyDescent="0.15">
      <c r="A225" s="4">
        <f>COUNTIFS($B$3:B225,B225)</f>
        <v>7</v>
      </c>
      <c r="B225" s="4" t="s">
        <v>342</v>
      </c>
      <c r="C225" s="4">
        <v>7</v>
      </c>
      <c r="D225" s="34" t="s">
        <v>315</v>
      </c>
      <c r="E225" s="8" t="s">
        <v>321</v>
      </c>
      <c r="F225" s="37">
        <v>87</v>
      </c>
      <c r="G225" s="47">
        <v>2</v>
      </c>
      <c r="H225" s="4">
        <v>84</v>
      </c>
      <c r="I225" s="49">
        <v>4</v>
      </c>
    </row>
    <row r="226" spans="1:9" s="1" customFormat="1" ht="24.95" customHeight="1" x14ac:dyDescent="0.15">
      <c r="A226" s="4">
        <f>COUNTIFS($B$3:B226,B226)</f>
        <v>8</v>
      </c>
      <c r="B226" s="4" t="s">
        <v>342</v>
      </c>
      <c r="C226" s="4">
        <v>8</v>
      </c>
      <c r="D226" s="34" t="s">
        <v>315</v>
      </c>
      <c r="E226" s="8" t="s">
        <v>319</v>
      </c>
      <c r="F226" s="37">
        <v>79.67</v>
      </c>
      <c r="G226" s="47">
        <v>7</v>
      </c>
      <c r="H226" s="4">
        <v>81.67</v>
      </c>
      <c r="I226" s="49">
        <v>6</v>
      </c>
    </row>
    <row r="227" spans="1:9" s="1" customFormat="1" ht="24.95" customHeight="1" x14ac:dyDescent="0.15">
      <c r="A227" s="4">
        <f>COUNTIFS($B$3:B227,B227)</f>
        <v>9</v>
      </c>
      <c r="B227" s="4" t="s">
        <v>342</v>
      </c>
      <c r="C227" s="4">
        <v>9</v>
      </c>
      <c r="D227" s="34" t="s">
        <v>315</v>
      </c>
      <c r="E227" s="8" t="s">
        <v>316</v>
      </c>
      <c r="F227" s="37">
        <v>90.33</v>
      </c>
      <c r="G227" s="47">
        <v>1</v>
      </c>
      <c r="H227" s="4">
        <v>89.67</v>
      </c>
      <c r="I227" s="49">
        <v>1</v>
      </c>
    </row>
    <row r="228" spans="1:9" s="1" customFormat="1" ht="24.95" customHeight="1" x14ac:dyDescent="0.15">
      <c r="A228" s="4">
        <f>COUNTIFS($B$3:B228,B228)</f>
        <v>10</v>
      </c>
      <c r="B228" s="4" t="s">
        <v>342</v>
      </c>
      <c r="C228" s="4" t="s">
        <v>350</v>
      </c>
      <c r="D228" s="34" t="s">
        <v>315</v>
      </c>
      <c r="E228" s="8" t="s">
        <v>322</v>
      </c>
      <c r="F228" s="37">
        <v>0</v>
      </c>
      <c r="G228" s="47" t="s">
        <v>350</v>
      </c>
      <c r="H228" s="4">
        <v>0</v>
      </c>
      <c r="I228" s="49" t="s">
        <v>350</v>
      </c>
    </row>
    <row r="229" spans="1:9" s="1" customFormat="1" ht="24.95" customHeight="1" x14ac:dyDescent="0.15">
      <c r="A229" s="4">
        <f>COUNTIFS($B$3:B229,B229)</f>
        <v>1</v>
      </c>
      <c r="B229" s="4" t="s">
        <v>344</v>
      </c>
      <c r="C229" s="4">
        <v>1</v>
      </c>
      <c r="D229" s="34" t="s">
        <v>324</v>
      </c>
      <c r="E229" s="8" t="s">
        <v>331</v>
      </c>
      <c r="F229" s="37">
        <v>83</v>
      </c>
      <c r="G229" s="47">
        <v>11</v>
      </c>
      <c r="H229" s="4">
        <v>82.33</v>
      </c>
      <c r="I229" s="49">
        <v>10</v>
      </c>
    </row>
    <row r="230" spans="1:9" s="1" customFormat="1" ht="24.95" customHeight="1" x14ac:dyDescent="0.15">
      <c r="A230" s="4">
        <f>COUNTIFS($B$3:B230,B230)</f>
        <v>2</v>
      </c>
      <c r="B230" s="4" t="s">
        <v>344</v>
      </c>
      <c r="C230" s="4">
        <v>2</v>
      </c>
      <c r="D230" s="34" t="s">
        <v>324</v>
      </c>
      <c r="E230" s="8" t="s">
        <v>334</v>
      </c>
      <c r="F230" s="37">
        <v>84.33</v>
      </c>
      <c r="G230" s="47">
        <v>8</v>
      </c>
      <c r="H230" s="4">
        <v>79</v>
      </c>
      <c r="I230" s="49">
        <v>12</v>
      </c>
    </row>
    <row r="231" spans="1:9" s="1" customFormat="1" ht="24.95" customHeight="1" x14ac:dyDescent="0.15">
      <c r="A231" s="4">
        <f>COUNTIFS($B$3:B231,B231)</f>
        <v>3</v>
      </c>
      <c r="B231" s="4" t="s">
        <v>344</v>
      </c>
      <c r="C231" s="4">
        <v>3</v>
      </c>
      <c r="D231" s="34" t="s">
        <v>324</v>
      </c>
      <c r="E231" s="8" t="s">
        <v>335</v>
      </c>
      <c r="F231" s="37">
        <v>85</v>
      </c>
      <c r="G231" s="47">
        <v>4</v>
      </c>
      <c r="H231" s="4">
        <v>86.33</v>
      </c>
      <c r="I231" s="49">
        <v>2</v>
      </c>
    </row>
    <row r="232" spans="1:9" s="1" customFormat="1" ht="24.95" customHeight="1" x14ac:dyDescent="0.15">
      <c r="A232" s="4">
        <f>COUNTIFS($B$3:B232,B232)</f>
        <v>4</v>
      </c>
      <c r="B232" s="4" t="s">
        <v>344</v>
      </c>
      <c r="C232" s="4">
        <v>4</v>
      </c>
      <c r="D232" s="34" t="s">
        <v>324</v>
      </c>
      <c r="E232" s="8" t="s">
        <v>330</v>
      </c>
      <c r="F232" s="37">
        <v>82.33</v>
      </c>
      <c r="G232" s="47">
        <v>12</v>
      </c>
      <c r="H232" s="4">
        <v>86</v>
      </c>
      <c r="I232" s="49">
        <v>3</v>
      </c>
    </row>
    <row r="233" spans="1:9" s="1" customFormat="1" ht="24.95" customHeight="1" x14ac:dyDescent="0.15">
      <c r="A233" s="4">
        <f>COUNTIFS($B$3:B233,B233)</f>
        <v>5</v>
      </c>
      <c r="B233" s="4" t="s">
        <v>344</v>
      </c>
      <c r="C233" s="4">
        <v>5</v>
      </c>
      <c r="D233" s="34" t="s">
        <v>324</v>
      </c>
      <c r="E233" s="8" t="s">
        <v>325</v>
      </c>
      <c r="F233" s="37">
        <v>83.33</v>
      </c>
      <c r="G233" s="47">
        <v>10</v>
      </c>
      <c r="H233" s="4">
        <v>86.67</v>
      </c>
      <c r="I233" s="49">
        <v>1</v>
      </c>
    </row>
    <row r="234" spans="1:9" s="1" customFormat="1" ht="24.95" customHeight="1" x14ac:dyDescent="0.15">
      <c r="A234" s="4">
        <f>COUNTIFS($B$3:B234,B234)</f>
        <v>6</v>
      </c>
      <c r="B234" s="4" t="s">
        <v>344</v>
      </c>
      <c r="C234" s="4">
        <v>6</v>
      </c>
      <c r="D234" s="34" t="s">
        <v>324</v>
      </c>
      <c r="E234" s="8" t="s">
        <v>337</v>
      </c>
      <c r="F234" s="37">
        <v>87</v>
      </c>
      <c r="G234" s="47">
        <v>1</v>
      </c>
      <c r="H234" s="4">
        <v>83.67</v>
      </c>
      <c r="I234" s="49">
        <v>7</v>
      </c>
    </row>
    <row r="235" spans="1:9" s="1" customFormat="1" ht="24.95" customHeight="1" x14ac:dyDescent="0.15">
      <c r="A235" s="4">
        <f>COUNTIFS($B$3:B235,B235)</f>
        <v>7</v>
      </c>
      <c r="B235" s="4" t="s">
        <v>344</v>
      </c>
      <c r="C235" s="4">
        <v>7</v>
      </c>
      <c r="D235" s="34" t="s">
        <v>324</v>
      </c>
      <c r="E235" s="8" t="s">
        <v>333</v>
      </c>
      <c r="F235" s="37">
        <v>84.67</v>
      </c>
      <c r="G235" s="47">
        <v>5</v>
      </c>
      <c r="H235" s="4">
        <v>85.67</v>
      </c>
      <c r="I235" s="49">
        <v>4</v>
      </c>
    </row>
    <row r="236" spans="1:9" s="1" customFormat="1" ht="24.95" customHeight="1" x14ac:dyDescent="0.15">
      <c r="A236" s="4">
        <f>COUNTIFS($B$3:B236,B236)</f>
        <v>8</v>
      </c>
      <c r="B236" s="4" t="s">
        <v>344</v>
      </c>
      <c r="C236" s="4">
        <v>8</v>
      </c>
      <c r="D236" s="34" t="s">
        <v>324</v>
      </c>
      <c r="E236" s="8" t="s">
        <v>328</v>
      </c>
      <c r="F236" s="37">
        <v>84.67</v>
      </c>
      <c r="G236" s="47">
        <v>5</v>
      </c>
      <c r="H236" s="4">
        <v>78.33</v>
      </c>
      <c r="I236" s="49">
        <v>13</v>
      </c>
    </row>
    <row r="237" spans="1:9" s="1" customFormat="1" ht="24.95" customHeight="1" x14ac:dyDescent="0.15">
      <c r="A237" s="4">
        <f>COUNTIFS($B$3:B237,B237)</f>
        <v>9</v>
      </c>
      <c r="B237" s="4" t="s">
        <v>344</v>
      </c>
      <c r="C237" s="4">
        <v>9</v>
      </c>
      <c r="D237" s="34" t="s">
        <v>324</v>
      </c>
      <c r="E237" s="8" t="s">
        <v>332</v>
      </c>
      <c r="F237" s="37">
        <v>80</v>
      </c>
      <c r="G237" s="47">
        <v>13</v>
      </c>
      <c r="H237" s="4">
        <v>81</v>
      </c>
      <c r="I237" s="49">
        <v>11</v>
      </c>
    </row>
    <row r="238" spans="1:9" s="1" customFormat="1" ht="24.95" customHeight="1" x14ac:dyDescent="0.15">
      <c r="A238" s="4">
        <f>COUNTIFS($B$3:B238,B238)</f>
        <v>10</v>
      </c>
      <c r="B238" s="4" t="s">
        <v>344</v>
      </c>
      <c r="C238" s="4">
        <v>10</v>
      </c>
      <c r="D238" s="34" t="s">
        <v>324</v>
      </c>
      <c r="E238" s="8" t="s">
        <v>329</v>
      </c>
      <c r="F238" s="37">
        <v>85.33</v>
      </c>
      <c r="G238" s="47">
        <v>2</v>
      </c>
      <c r="H238" s="4">
        <v>84.33</v>
      </c>
      <c r="I238" s="49">
        <v>6</v>
      </c>
    </row>
    <row r="239" spans="1:9" s="1" customFormat="1" ht="24.95" customHeight="1" x14ac:dyDescent="0.15">
      <c r="A239" s="4">
        <f>COUNTIFS($B$3:B239,B239)</f>
        <v>11</v>
      </c>
      <c r="B239" s="4" t="s">
        <v>344</v>
      </c>
      <c r="C239" s="4">
        <v>11</v>
      </c>
      <c r="D239" s="34" t="s">
        <v>324</v>
      </c>
      <c r="E239" s="8" t="s">
        <v>326</v>
      </c>
      <c r="F239" s="37">
        <v>84</v>
      </c>
      <c r="G239" s="47">
        <v>9</v>
      </c>
      <c r="H239" s="4">
        <v>82.67</v>
      </c>
      <c r="I239" s="49">
        <v>9</v>
      </c>
    </row>
    <row r="240" spans="1:9" s="1" customFormat="1" ht="24.95" customHeight="1" x14ac:dyDescent="0.15">
      <c r="A240" s="4">
        <f>COUNTIFS($B$3:B240,B240)</f>
        <v>12</v>
      </c>
      <c r="B240" s="4" t="s">
        <v>344</v>
      </c>
      <c r="C240" s="4">
        <v>12</v>
      </c>
      <c r="D240" s="34" t="s">
        <v>324</v>
      </c>
      <c r="E240" s="8" t="s">
        <v>327</v>
      </c>
      <c r="F240" s="37">
        <v>85.33</v>
      </c>
      <c r="G240" s="47">
        <v>2</v>
      </c>
      <c r="H240" s="4">
        <v>84.67</v>
      </c>
      <c r="I240" s="49">
        <v>5</v>
      </c>
    </row>
    <row r="241" spans="1:9" s="1" customFormat="1" ht="24.95" customHeight="1" x14ac:dyDescent="0.15">
      <c r="A241" s="4">
        <f>COUNTIFS($B$3:B241,B241)</f>
        <v>13</v>
      </c>
      <c r="B241" s="4" t="s">
        <v>344</v>
      </c>
      <c r="C241" s="4">
        <v>13</v>
      </c>
      <c r="D241" s="34" t="s">
        <v>324</v>
      </c>
      <c r="E241" s="8" t="s">
        <v>336</v>
      </c>
      <c r="F241" s="37">
        <v>84.67</v>
      </c>
      <c r="G241" s="47">
        <v>5</v>
      </c>
      <c r="H241" s="4">
        <v>83.67</v>
      </c>
      <c r="I241" s="49">
        <v>7</v>
      </c>
    </row>
  </sheetData>
  <sheetProtection formatCells="0" sort="0" autoFilter="0"/>
  <autoFilter ref="A2:I241" xr:uid="{00000000-0009-0000-0000-000000000000}">
    <sortState xmlns:xlrd2="http://schemas.microsoft.com/office/spreadsheetml/2017/richdata2" ref="A3:P30">
      <sortCondition ref="C2:C241"/>
    </sortState>
  </autoFilter>
  <mergeCells count="1">
    <mergeCell ref="A1:I1"/>
  </mergeCells>
  <phoneticPr fontId="9" type="noConversion"/>
  <printOptions horizontalCentered="1"/>
  <pageMargins left="0.19685039370078741" right="0.19685039370078741" top="0.78740157480314965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00FF"/>
  </sheetPr>
  <dimension ref="A1:G227"/>
  <sheetViews>
    <sheetView view="pageBreakPreview" topLeftCell="A46" zoomScaleSheetLayoutView="100" workbookViewId="0">
      <selection activeCell="C78" sqref="C78"/>
    </sheetView>
  </sheetViews>
  <sheetFormatPr defaultRowHeight="13.5" x14ac:dyDescent="0.15"/>
  <cols>
    <col min="1" max="1" width="11.125" customWidth="1"/>
    <col min="2" max="5" width="15.375" style="5" customWidth="1"/>
    <col min="6" max="6" width="14.375" customWidth="1"/>
    <col min="7" max="7" width="12.75" bestFit="1" customWidth="1"/>
    <col min="258" max="258" width="11.125" customWidth="1"/>
    <col min="259" max="261" width="15.375" customWidth="1"/>
    <col min="262" max="262" width="14.375" customWidth="1"/>
    <col min="263" max="263" width="12.75" bestFit="1" customWidth="1"/>
    <col min="514" max="514" width="11.125" customWidth="1"/>
    <col min="515" max="517" width="15.375" customWidth="1"/>
    <col min="518" max="518" width="14.375" customWidth="1"/>
    <col min="519" max="519" width="12.75" bestFit="1" customWidth="1"/>
    <col min="770" max="770" width="11.125" customWidth="1"/>
    <col min="771" max="773" width="15.375" customWidth="1"/>
    <col min="774" max="774" width="14.375" customWidth="1"/>
    <col min="775" max="775" width="12.75" bestFit="1" customWidth="1"/>
    <col min="1026" max="1026" width="11.125" customWidth="1"/>
    <col min="1027" max="1029" width="15.375" customWidth="1"/>
    <col min="1030" max="1030" width="14.375" customWidth="1"/>
    <col min="1031" max="1031" width="12.75" bestFit="1" customWidth="1"/>
    <col min="1282" max="1282" width="11.125" customWidth="1"/>
    <col min="1283" max="1285" width="15.375" customWidth="1"/>
    <col min="1286" max="1286" width="14.375" customWidth="1"/>
    <col min="1287" max="1287" width="12.75" bestFit="1" customWidth="1"/>
    <col min="1538" max="1538" width="11.125" customWidth="1"/>
    <col min="1539" max="1541" width="15.375" customWidth="1"/>
    <col min="1542" max="1542" width="14.375" customWidth="1"/>
    <col min="1543" max="1543" width="12.75" bestFit="1" customWidth="1"/>
    <col min="1794" max="1794" width="11.125" customWidth="1"/>
    <col min="1795" max="1797" width="15.375" customWidth="1"/>
    <col min="1798" max="1798" width="14.375" customWidth="1"/>
    <col min="1799" max="1799" width="12.75" bestFit="1" customWidth="1"/>
    <col min="2050" max="2050" width="11.125" customWidth="1"/>
    <col min="2051" max="2053" width="15.375" customWidth="1"/>
    <col min="2054" max="2054" width="14.375" customWidth="1"/>
    <col min="2055" max="2055" width="12.75" bestFit="1" customWidth="1"/>
    <col min="2306" max="2306" width="11.125" customWidth="1"/>
    <col min="2307" max="2309" width="15.375" customWidth="1"/>
    <col min="2310" max="2310" width="14.375" customWidth="1"/>
    <col min="2311" max="2311" width="12.75" bestFit="1" customWidth="1"/>
    <col min="2562" max="2562" width="11.125" customWidth="1"/>
    <col min="2563" max="2565" width="15.375" customWidth="1"/>
    <col min="2566" max="2566" width="14.375" customWidth="1"/>
    <col min="2567" max="2567" width="12.75" bestFit="1" customWidth="1"/>
    <col min="2818" max="2818" width="11.125" customWidth="1"/>
    <col min="2819" max="2821" width="15.375" customWidth="1"/>
    <col min="2822" max="2822" width="14.375" customWidth="1"/>
    <col min="2823" max="2823" width="12.75" bestFit="1" customWidth="1"/>
    <col min="3074" max="3074" width="11.125" customWidth="1"/>
    <col min="3075" max="3077" width="15.375" customWidth="1"/>
    <col min="3078" max="3078" width="14.375" customWidth="1"/>
    <col min="3079" max="3079" width="12.75" bestFit="1" customWidth="1"/>
    <col min="3330" max="3330" width="11.125" customWidth="1"/>
    <col min="3331" max="3333" width="15.375" customWidth="1"/>
    <col min="3334" max="3334" width="14.375" customWidth="1"/>
    <col min="3335" max="3335" width="12.75" bestFit="1" customWidth="1"/>
    <col min="3586" max="3586" width="11.125" customWidth="1"/>
    <col min="3587" max="3589" width="15.375" customWidth="1"/>
    <col min="3590" max="3590" width="14.375" customWidth="1"/>
    <col min="3591" max="3591" width="12.75" bestFit="1" customWidth="1"/>
    <col min="3842" max="3842" width="11.125" customWidth="1"/>
    <col min="3843" max="3845" width="15.375" customWidth="1"/>
    <col min="3846" max="3846" width="14.375" customWidth="1"/>
    <col min="3847" max="3847" width="12.75" bestFit="1" customWidth="1"/>
    <col min="4098" max="4098" width="11.125" customWidth="1"/>
    <col min="4099" max="4101" width="15.375" customWidth="1"/>
    <col min="4102" max="4102" width="14.375" customWidth="1"/>
    <col min="4103" max="4103" width="12.75" bestFit="1" customWidth="1"/>
    <col min="4354" max="4354" width="11.125" customWidth="1"/>
    <col min="4355" max="4357" width="15.375" customWidth="1"/>
    <col min="4358" max="4358" width="14.375" customWidth="1"/>
    <col min="4359" max="4359" width="12.75" bestFit="1" customWidth="1"/>
    <col min="4610" max="4610" width="11.125" customWidth="1"/>
    <col min="4611" max="4613" width="15.375" customWidth="1"/>
    <col min="4614" max="4614" width="14.375" customWidth="1"/>
    <col min="4615" max="4615" width="12.75" bestFit="1" customWidth="1"/>
    <col min="4866" max="4866" width="11.125" customWidth="1"/>
    <col min="4867" max="4869" width="15.375" customWidth="1"/>
    <col min="4870" max="4870" width="14.375" customWidth="1"/>
    <col min="4871" max="4871" width="12.75" bestFit="1" customWidth="1"/>
    <col min="5122" max="5122" width="11.125" customWidth="1"/>
    <col min="5123" max="5125" width="15.375" customWidth="1"/>
    <col min="5126" max="5126" width="14.375" customWidth="1"/>
    <col min="5127" max="5127" width="12.75" bestFit="1" customWidth="1"/>
    <col min="5378" max="5378" width="11.125" customWidth="1"/>
    <col min="5379" max="5381" width="15.375" customWidth="1"/>
    <col min="5382" max="5382" width="14.375" customWidth="1"/>
    <col min="5383" max="5383" width="12.75" bestFit="1" customWidth="1"/>
    <col min="5634" max="5634" width="11.125" customWidth="1"/>
    <col min="5635" max="5637" width="15.375" customWidth="1"/>
    <col min="5638" max="5638" width="14.375" customWidth="1"/>
    <col min="5639" max="5639" width="12.75" bestFit="1" customWidth="1"/>
    <col min="5890" max="5890" width="11.125" customWidth="1"/>
    <col min="5891" max="5893" width="15.375" customWidth="1"/>
    <col min="5894" max="5894" width="14.375" customWidth="1"/>
    <col min="5895" max="5895" width="12.75" bestFit="1" customWidth="1"/>
    <col min="6146" max="6146" width="11.125" customWidth="1"/>
    <col min="6147" max="6149" width="15.375" customWidth="1"/>
    <col min="6150" max="6150" width="14.375" customWidth="1"/>
    <col min="6151" max="6151" width="12.75" bestFit="1" customWidth="1"/>
    <col min="6402" max="6402" width="11.125" customWidth="1"/>
    <col min="6403" max="6405" width="15.375" customWidth="1"/>
    <col min="6406" max="6406" width="14.375" customWidth="1"/>
    <col min="6407" max="6407" width="12.75" bestFit="1" customWidth="1"/>
    <col min="6658" max="6658" width="11.125" customWidth="1"/>
    <col min="6659" max="6661" width="15.375" customWidth="1"/>
    <col min="6662" max="6662" width="14.375" customWidth="1"/>
    <col min="6663" max="6663" width="12.75" bestFit="1" customWidth="1"/>
    <col min="6914" max="6914" width="11.125" customWidth="1"/>
    <col min="6915" max="6917" width="15.375" customWidth="1"/>
    <col min="6918" max="6918" width="14.375" customWidth="1"/>
    <col min="6919" max="6919" width="12.75" bestFit="1" customWidth="1"/>
    <col min="7170" max="7170" width="11.125" customWidth="1"/>
    <col min="7171" max="7173" width="15.375" customWidth="1"/>
    <col min="7174" max="7174" width="14.375" customWidth="1"/>
    <col min="7175" max="7175" width="12.75" bestFit="1" customWidth="1"/>
    <col min="7426" max="7426" width="11.125" customWidth="1"/>
    <col min="7427" max="7429" width="15.375" customWidth="1"/>
    <col min="7430" max="7430" width="14.375" customWidth="1"/>
    <col min="7431" max="7431" width="12.75" bestFit="1" customWidth="1"/>
    <col min="7682" max="7682" width="11.125" customWidth="1"/>
    <col min="7683" max="7685" width="15.375" customWidth="1"/>
    <col min="7686" max="7686" width="14.375" customWidth="1"/>
    <col min="7687" max="7687" width="12.75" bestFit="1" customWidth="1"/>
    <col min="7938" max="7938" width="11.125" customWidth="1"/>
    <col min="7939" max="7941" width="15.375" customWidth="1"/>
    <col min="7942" max="7942" width="14.375" customWidth="1"/>
    <col min="7943" max="7943" width="12.75" bestFit="1" customWidth="1"/>
    <col min="8194" max="8194" width="11.125" customWidth="1"/>
    <col min="8195" max="8197" width="15.375" customWidth="1"/>
    <col min="8198" max="8198" width="14.375" customWidth="1"/>
    <col min="8199" max="8199" width="12.75" bestFit="1" customWidth="1"/>
    <col min="8450" max="8450" width="11.125" customWidth="1"/>
    <col min="8451" max="8453" width="15.375" customWidth="1"/>
    <col min="8454" max="8454" width="14.375" customWidth="1"/>
    <col min="8455" max="8455" width="12.75" bestFit="1" customWidth="1"/>
    <col min="8706" max="8706" width="11.125" customWidth="1"/>
    <col min="8707" max="8709" width="15.375" customWidth="1"/>
    <col min="8710" max="8710" width="14.375" customWidth="1"/>
    <col min="8711" max="8711" width="12.75" bestFit="1" customWidth="1"/>
    <col min="8962" max="8962" width="11.125" customWidth="1"/>
    <col min="8963" max="8965" width="15.375" customWidth="1"/>
    <col min="8966" max="8966" width="14.375" customWidth="1"/>
    <col min="8967" max="8967" width="12.75" bestFit="1" customWidth="1"/>
    <col min="9218" max="9218" width="11.125" customWidth="1"/>
    <col min="9219" max="9221" width="15.375" customWidth="1"/>
    <col min="9222" max="9222" width="14.375" customWidth="1"/>
    <col min="9223" max="9223" width="12.75" bestFit="1" customWidth="1"/>
    <col min="9474" max="9474" width="11.125" customWidth="1"/>
    <col min="9475" max="9477" width="15.375" customWidth="1"/>
    <col min="9478" max="9478" width="14.375" customWidth="1"/>
    <col min="9479" max="9479" width="12.75" bestFit="1" customWidth="1"/>
    <col min="9730" max="9730" width="11.125" customWidth="1"/>
    <col min="9731" max="9733" width="15.375" customWidth="1"/>
    <col min="9734" max="9734" width="14.375" customWidth="1"/>
    <col min="9735" max="9735" width="12.75" bestFit="1" customWidth="1"/>
    <col min="9986" max="9986" width="11.125" customWidth="1"/>
    <col min="9987" max="9989" width="15.375" customWidth="1"/>
    <col min="9990" max="9990" width="14.375" customWidth="1"/>
    <col min="9991" max="9991" width="12.75" bestFit="1" customWidth="1"/>
    <col min="10242" max="10242" width="11.125" customWidth="1"/>
    <col min="10243" max="10245" width="15.375" customWidth="1"/>
    <col min="10246" max="10246" width="14.375" customWidth="1"/>
    <col min="10247" max="10247" width="12.75" bestFit="1" customWidth="1"/>
    <col min="10498" max="10498" width="11.125" customWidth="1"/>
    <col min="10499" max="10501" width="15.375" customWidth="1"/>
    <col min="10502" max="10502" width="14.375" customWidth="1"/>
    <col min="10503" max="10503" width="12.75" bestFit="1" customWidth="1"/>
    <col min="10754" max="10754" width="11.125" customWidth="1"/>
    <col min="10755" max="10757" width="15.375" customWidth="1"/>
    <col min="10758" max="10758" width="14.375" customWidth="1"/>
    <col min="10759" max="10759" width="12.75" bestFit="1" customWidth="1"/>
    <col min="11010" max="11010" width="11.125" customWidth="1"/>
    <col min="11011" max="11013" width="15.375" customWidth="1"/>
    <col min="11014" max="11014" width="14.375" customWidth="1"/>
    <col min="11015" max="11015" width="12.75" bestFit="1" customWidth="1"/>
    <col min="11266" max="11266" width="11.125" customWidth="1"/>
    <col min="11267" max="11269" width="15.375" customWidth="1"/>
    <col min="11270" max="11270" width="14.375" customWidth="1"/>
    <col min="11271" max="11271" width="12.75" bestFit="1" customWidth="1"/>
    <col min="11522" max="11522" width="11.125" customWidth="1"/>
    <col min="11523" max="11525" width="15.375" customWidth="1"/>
    <col min="11526" max="11526" width="14.375" customWidth="1"/>
    <col min="11527" max="11527" width="12.75" bestFit="1" customWidth="1"/>
    <col min="11778" max="11778" width="11.125" customWidth="1"/>
    <col min="11779" max="11781" width="15.375" customWidth="1"/>
    <col min="11782" max="11782" width="14.375" customWidth="1"/>
    <col min="11783" max="11783" width="12.75" bestFit="1" customWidth="1"/>
    <col min="12034" max="12034" width="11.125" customWidth="1"/>
    <col min="12035" max="12037" width="15.375" customWidth="1"/>
    <col min="12038" max="12038" width="14.375" customWidth="1"/>
    <col min="12039" max="12039" width="12.75" bestFit="1" customWidth="1"/>
    <col min="12290" max="12290" width="11.125" customWidth="1"/>
    <col min="12291" max="12293" width="15.375" customWidth="1"/>
    <col min="12294" max="12294" width="14.375" customWidth="1"/>
    <col min="12295" max="12295" width="12.75" bestFit="1" customWidth="1"/>
    <col min="12546" max="12546" width="11.125" customWidth="1"/>
    <col min="12547" max="12549" width="15.375" customWidth="1"/>
    <col min="12550" max="12550" width="14.375" customWidth="1"/>
    <col min="12551" max="12551" width="12.75" bestFit="1" customWidth="1"/>
    <col min="12802" max="12802" width="11.125" customWidth="1"/>
    <col min="12803" max="12805" width="15.375" customWidth="1"/>
    <col min="12806" max="12806" width="14.375" customWidth="1"/>
    <col min="12807" max="12807" width="12.75" bestFit="1" customWidth="1"/>
    <col min="13058" max="13058" width="11.125" customWidth="1"/>
    <col min="13059" max="13061" width="15.375" customWidth="1"/>
    <col min="13062" max="13062" width="14.375" customWidth="1"/>
    <col min="13063" max="13063" width="12.75" bestFit="1" customWidth="1"/>
    <col min="13314" max="13314" width="11.125" customWidth="1"/>
    <col min="13315" max="13317" width="15.375" customWidth="1"/>
    <col min="13318" max="13318" width="14.375" customWidth="1"/>
    <col min="13319" max="13319" width="12.75" bestFit="1" customWidth="1"/>
    <col min="13570" max="13570" width="11.125" customWidth="1"/>
    <col min="13571" max="13573" width="15.375" customWidth="1"/>
    <col min="13574" max="13574" width="14.375" customWidth="1"/>
    <col min="13575" max="13575" width="12.75" bestFit="1" customWidth="1"/>
    <col min="13826" max="13826" width="11.125" customWidth="1"/>
    <col min="13827" max="13829" width="15.375" customWidth="1"/>
    <col min="13830" max="13830" width="14.375" customWidth="1"/>
    <col min="13831" max="13831" width="12.75" bestFit="1" customWidth="1"/>
    <col min="14082" max="14082" width="11.125" customWidth="1"/>
    <col min="14083" max="14085" width="15.375" customWidth="1"/>
    <col min="14086" max="14086" width="14.375" customWidth="1"/>
    <col min="14087" max="14087" width="12.75" bestFit="1" customWidth="1"/>
    <col min="14338" max="14338" width="11.125" customWidth="1"/>
    <col min="14339" max="14341" width="15.375" customWidth="1"/>
    <col min="14342" max="14342" width="14.375" customWidth="1"/>
    <col min="14343" max="14343" width="12.75" bestFit="1" customWidth="1"/>
    <col min="14594" max="14594" width="11.125" customWidth="1"/>
    <col min="14595" max="14597" width="15.375" customWidth="1"/>
    <col min="14598" max="14598" width="14.375" customWidth="1"/>
    <col min="14599" max="14599" width="12.75" bestFit="1" customWidth="1"/>
    <col min="14850" max="14850" width="11.125" customWidth="1"/>
    <col min="14851" max="14853" width="15.375" customWidth="1"/>
    <col min="14854" max="14854" width="14.375" customWidth="1"/>
    <col min="14855" max="14855" width="12.75" bestFit="1" customWidth="1"/>
    <col min="15106" max="15106" width="11.125" customWidth="1"/>
    <col min="15107" max="15109" width="15.375" customWidth="1"/>
    <col min="15110" max="15110" width="14.375" customWidth="1"/>
    <col min="15111" max="15111" width="12.75" bestFit="1" customWidth="1"/>
    <col min="15362" max="15362" width="11.125" customWidth="1"/>
    <col min="15363" max="15365" width="15.375" customWidth="1"/>
    <col min="15366" max="15366" width="14.375" customWidth="1"/>
    <col min="15367" max="15367" width="12.75" bestFit="1" customWidth="1"/>
    <col min="15618" max="15618" width="11.125" customWidth="1"/>
    <col min="15619" max="15621" width="15.375" customWidth="1"/>
    <col min="15622" max="15622" width="14.375" customWidth="1"/>
    <col min="15623" max="15623" width="12.75" bestFit="1" customWidth="1"/>
    <col min="15874" max="15874" width="11.125" customWidth="1"/>
    <col min="15875" max="15877" width="15.375" customWidth="1"/>
    <col min="15878" max="15878" width="14.375" customWidth="1"/>
    <col min="15879" max="15879" width="12.75" bestFit="1" customWidth="1"/>
    <col min="16130" max="16130" width="11.125" customWidth="1"/>
    <col min="16131" max="16133" width="15.375" customWidth="1"/>
    <col min="16134" max="16134" width="14.375" customWidth="1"/>
    <col min="16135" max="16135" width="12.75" bestFit="1" customWidth="1"/>
  </cols>
  <sheetData>
    <row r="1" spans="1:7" ht="54" customHeight="1" x14ac:dyDescent="0.15">
      <c r="A1" s="51" t="s">
        <v>77</v>
      </c>
      <c r="B1" s="52"/>
      <c r="C1" s="52"/>
      <c r="D1" s="52"/>
      <c r="E1" s="52"/>
      <c r="F1" s="52"/>
      <c r="G1" s="52"/>
    </row>
    <row r="2" spans="1:7" ht="18" customHeight="1" x14ac:dyDescent="0.15">
      <c r="A2" s="18" t="s">
        <v>19</v>
      </c>
      <c r="B2" s="12" t="s">
        <v>20</v>
      </c>
      <c r="C2" s="13"/>
      <c r="D2" s="13"/>
      <c r="E2" s="13"/>
      <c r="F2" s="13"/>
      <c r="G2" s="13"/>
    </row>
    <row r="3" spans="1:7" s="15" customFormat="1" ht="18" hidden="1" customHeight="1" x14ac:dyDescent="0.15">
      <c r="A3" s="14" t="s">
        <v>11</v>
      </c>
      <c r="B3" s="14" t="s">
        <v>14</v>
      </c>
      <c r="C3" s="19" t="s">
        <v>15</v>
      </c>
      <c r="D3" s="19" t="s">
        <v>16</v>
      </c>
      <c r="E3" s="19" t="s">
        <v>17</v>
      </c>
      <c r="F3" s="3" t="s">
        <v>10</v>
      </c>
      <c r="G3" s="14" t="s">
        <v>13</v>
      </c>
    </row>
    <row r="4" spans="1:7" s="40" customFormat="1" ht="30.75" x14ac:dyDescent="0.15">
      <c r="A4" s="38" t="s">
        <v>66</v>
      </c>
      <c r="B4" s="38" t="s">
        <v>67</v>
      </c>
      <c r="C4" s="19" t="s">
        <v>68</v>
      </c>
      <c r="D4" s="19" t="s">
        <v>69</v>
      </c>
      <c r="E4" s="19" t="s">
        <v>70</v>
      </c>
      <c r="F4" s="39" t="s">
        <v>71</v>
      </c>
      <c r="G4" s="38" t="s">
        <v>37</v>
      </c>
    </row>
    <row r="5" spans="1:7" s="15" customFormat="1" ht="18" customHeight="1" x14ac:dyDescent="0.15">
      <c r="A5" s="16">
        <v>1</v>
      </c>
      <c r="B5" s="17" t="e">
        <f>VLOOKUP($B$2&amp;$A5,高中组成绩!$A:$I,MATCH(B$3,高中组成绩!$A$2:$I$2,),0)</f>
        <v>#N/A</v>
      </c>
      <c r="C5" s="17" t="e">
        <f>VLOOKUP($B$2&amp;$A5,高中组成绩!$A:$I,MATCH(C$3,高中组成绩!$A$2:$I$2,),0)</f>
        <v>#N/A</v>
      </c>
      <c r="D5" s="17" t="e">
        <f>VLOOKUP($B$2&amp;$A5,高中组成绩!$A:$I,MATCH(D$3,高中组成绩!$A$2:$I$2,),0)</f>
        <v>#N/A</v>
      </c>
      <c r="E5" s="17" t="e">
        <f>VLOOKUP($B$2&amp;$A5,高中组成绩!$A:$I,MATCH(E$3,高中组成绩!$A$2:$I$2,),0)</f>
        <v>#N/A</v>
      </c>
      <c r="F5" s="17" t="e">
        <f>VLOOKUP($B$2&amp;$A5,高中组成绩!$A:$I,MATCH(F$3,高中组成绩!$A$2:$I$2,),0)</f>
        <v>#N/A</v>
      </c>
      <c r="G5" s="17" t="e">
        <f>VLOOKUP($B$2&amp;$A5,高中组成绩!$A:$I,MATCH(G$3,高中组成绩!$A$2:$I$2,),0)</f>
        <v>#N/A</v>
      </c>
    </row>
    <row r="6" spans="1:7" s="15" customFormat="1" ht="18" customHeight="1" x14ac:dyDescent="0.15">
      <c r="A6" s="16">
        <v>2</v>
      </c>
      <c r="B6" s="17" t="e">
        <f>VLOOKUP($B$2&amp;$A6,高中组成绩!$A:$I,MATCH(B$3,高中组成绩!$A$2:$I$2,),0)</f>
        <v>#N/A</v>
      </c>
      <c r="C6" s="17" t="e">
        <f>VLOOKUP($B$2&amp;$A6,高中组成绩!$A:$I,MATCH(C$3,高中组成绩!$A$2:$I$2,),0)</f>
        <v>#N/A</v>
      </c>
      <c r="D6" s="17" t="e">
        <f>VLOOKUP($B$2&amp;$A6,高中组成绩!$A:$I,MATCH(D$3,高中组成绩!$A$2:$I$2,),0)</f>
        <v>#N/A</v>
      </c>
      <c r="E6" s="17" t="e">
        <f>VLOOKUP($B$2&amp;$A6,高中组成绩!$A:$I,MATCH(E$3,高中组成绩!$A$2:$I$2,),0)</f>
        <v>#N/A</v>
      </c>
      <c r="F6" s="17" t="e">
        <f>VLOOKUP($B$2&amp;$A6,高中组成绩!$A:$I,MATCH(F$3,高中组成绩!$A$2:$I$2,),0)</f>
        <v>#N/A</v>
      </c>
      <c r="G6" s="17" t="e">
        <f>VLOOKUP($B$2&amp;$A6,高中组成绩!$A:$I,MATCH(G$3,高中组成绩!$A$2:$I$2,),0)</f>
        <v>#N/A</v>
      </c>
    </row>
    <row r="7" spans="1:7" s="15" customFormat="1" ht="18" customHeight="1" x14ac:dyDescent="0.15">
      <c r="A7" s="16">
        <v>3</v>
      </c>
      <c r="B7" s="17" t="e">
        <f>VLOOKUP($B$2&amp;$A7,高中组成绩!$A:$I,MATCH(B$3,高中组成绩!$A$2:$I$2,),0)</f>
        <v>#N/A</v>
      </c>
      <c r="C7" s="17" t="e">
        <f>VLOOKUP($B$2&amp;$A7,高中组成绩!$A:$I,MATCH(C$3,高中组成绩!$A$2:$I$2,),0)</f>
        <v>#N/A</v>
      </c>
      <c r="D7" s="17" t="e">
        <f>VLOOKUP($B$2&amp;$A7,高中组成绩!$A:$I,MATCH(D$3,高中组成绩!$A$2:$I$2,),0)</f>
        <v>#N/A</v>
      </c>
      <c r="E7" s="17" t="e">
        <f>VLOOKUP($B$2&amp;$A7,高中组成绩!$A:$I,MATCH(E$3,高中组成绩!$A$2:$I$2,),0)</f>
        <v>#N/A</v>
      </c>
      <c r="F7" s="17" t="e">
        <f>VLOOKUP($B$2&amp;$A7,高中组成绩!$A:$I,MATCH(F$3,高中组成绩!$A$2:$I$2,),0)</f>
        <v>#N/A</v>
      </c>
      <c r="G7" s="17" t="e">
        <f>VLOOKUP($B$2&amp;$A7,高中组成绩!$A:$I,MATCH(G$3,高中组成绩!$A$2:$I$2,),0)</f>
        <v>#N/A</v>
      </c>
    </row>
    <row r="8" spans="1:7" s="15" customFormat="1" ht="18" customHeight="1" x14ac:dyDescent="0.15">
      <c r="A8" s="16">
        <v>4</v>
      </c>
      <c r="B8" s="17" t="e">
        <f>VLOOKUP($B$2&amp;$A8,高中组成绩!$A:$I,MATCH(B$3,高中组成绩!$A$2:$I$2,),0)</f>
        <v>#N/A</v>
      </c>
      <c r="C8" s="17" t="e">
        <f>VLOOKUP($B$2&amp;$A8,高中组成绩!$A:$I,MATCH(C$3,高中组成绩!$A$2:$I$2,),0)</f>
        <v>#N/A</v>
      </c>
      <c r="D8" s="17" t="e">
        <f>VLOOKUP($B$2&amp;$A8,高中组成绩!$A:$I,MATCH(D$3,高中组成绩!$A$2:$I$2,),0)</f>
        <v>#N/A</v>
      </c>
      <c r="E8" s="17" t="e">
        <f>VLOOKUP($B$2&amp;$A8,高中组成绩!$A:$I,MATCH(E$3,高中组成绩!$A$2:$I$2,),0)</f>
        <v>#N/A</v>
      </c>
      <c r="F8" s="17" t="e">
        <f>VLOOKUP($B$2&amp;$A8,高中组成绩!$A:$I,MATCH(F$3,高中组成绩!$A$2:$I$2,),0)</f>
        <v>#N/A</v>
      </c>
      <c r="G8" s="17" t="e">
        <f>VLOOKUP($B$2&amp;$A8,高中组成绩!$A:$I,MATCH(G$3,高中组成绩!$A$2:$I$2,),0)</f>
        <v>#N/A</v>
      </c>
    </row>
    <row r="9" spans="1:7" s="15" customFormat="1" ht="18" customHeight="1" x14ac:dyDescent="0.15">
      <c r="A9" s="16">
        <v>5</v>
      </c>
      <c r="B9" s="17" t="e">
        <f>VLOOKUP($B$2&amp;$A9,高中组成绩!$A:$I,MATCH(B$3,高中组成绩!$A$2:$I$2,),0)</f>
        <v>#N/A</v>
      </c>
      <c r="C9" s="17" t="e">
        <f>VLOOKUP($B$2&amp;$A9,高中组成绩!$A:$I,MATCH(C$3,高中组成绩!$A$2:$I$2,),0)</f>
        <v>#N/A</v>
      </c>
      <c r="D9" s="17" t="e">
        <f>VLOOKUP($B$2&amp;$A9,高中组成绩!$A:$I,MATCH(D$3,高中组成绩!$A$2:$I$2,),0)</f>
        <v>#N/A</v>
      </c>
      <c r="E9" s="17" t="e">
        <f>VLOOKUP($B$2&amp;$A9,高中组成绩!$A:$I,MATCH(E$3,高中组成绩!$A$2:$I$2,),0)</f>
        <v>#N/A</v>
      </c>
      <c r="F9" s="17" t="e">
        <f>VLOOKUP($B$2&amp;$A9,高中组成绩!$A:$I,MATCH(F$3,高中组成绩!$A$2:$I$2,),0)</f>
        <v>#N/A</v>
      </c>
      <c r="G9" s="17" t="e">
        <f>VLOOKUP($B$2&amp;$A9,高中组成绩!$A:$I,MATCH(G$3,高中组成绩!$A$2:$I$2,),0)</f>
        <v>#N/A</v>
      </c>
    </row>
    <row r="10" spans="1:7" s="15" customFormat="1" ht="18" customHeight="1" x14ac:dyDescent="0.15">
      <c r="A10" s="16">
        <v>6</v>
      </c>
      <c r="B10" s="17" t="e">
        <f>VLOOKUP($B$2&amp;$A10,高中组成绩!$A:$I,MATCH(B$3,高中组成绩!$A$2:$I$2,),0)</f>
        <v>#N/A</v>
      </c>
      <c r="C10" s="17" t="e">
        <f>VLOOKUP($B$2&amp;$A10,高中组成绩!$A:$I,MATCH(C$3,高中组成绩!$A$2:$I$2,),0)</f>
        <v>#N/A</v>
      </c>
      <c r="D10" s="17" t="e">
        <f>VLOOKUP($B$2&amp;$A10,高中组成绩!$A:$I,MATCH(D$3,高中组成绩!$A$2:$I$2,),0)</f>
        <v>#N/A</v>
      </c>
      <c r="E10" s="17" t="e">
        <f>VLOOKUP($B$2&amp;$A10,高中组成绩!$A:$I,MATCH(E$3,高中组成绩!$A$2:$I$2,),0)</f>
        <v>#N/A</v>
      </c>
      <c r="F10" s="17" t="e">
        <f>VLOOKUP($B$2&amp;$A10,高中组成绩!$A:$I,MATCH(F$3,高中组成绩!$A$2:$I$2,),0)</f>
        <v>#N/A</v>
      </c>
      <c r="G10" s="17" t="e">
        <f>VLOOKUP($B$2&amp;$A10,高中组成绩!$A:$I,MATCH(G$3,高中组成绩!$A$2:$I$2,),0)</f>
        <v>#N/A</v>
      </c>
    </row>
    <row r="11" spans="1:7" s="15" customFormat="1" ht="18" customHeight="1" x14ac:dyDescent="0.15">
      <c r="A11" s="16">
        <v>7</v>
      </c>
      <c r="B11" s="17" t="e">
        <f>VLOOKUP($B$2&amp;$A11,高中组成绩!$A:$I,MATCH(B$3,高中组成绩!$A$2:$I$2,),0)</f>
        <v>#N/A</v>
      </c>
      <c r="C11" s="17" t="e">
        <f>VLOOKUP($B$2&amp;$A11,高中组成绩!$A:$I,MATCH(C$3,高中组成绩!$A$2:$I$2,),0)</f>
        <v>#N/A</v>
      </c>
      <c r="D11" s="17" t="e">
        <f>VLOOKUP($B$2&amp;$A11,高中组成绩!$A:$I,MATCH(D$3,高中组成绩!$A$2:$I$2,),0)</f>
        <v>#N/A</v>
      </c>
      <c r="E11" s="17" t="e">
        <f>VLOOKUP($B$2&amp;$A11,高中组成绩!$A:$I,MATCH(E$3,高中组成绩!$A$2:$I$2,),0)</f>
        <v>#N/A</v>
      </c>
      <c r="F11" s="17" t="e">
        <f>VLOOKUP($B$2&amp;$A11,高中组成绩!$A:$I,MATCH(F$3,高中组成绩!$A$2:$I$2,),0)</f>
        <v>#N/A</v>
      </c>
      <c r="G11" s="17" t="e">
        <f>VLOOKUP($B$2&amp;$A11,高中组成绩!$A:$I,MATCH(G$3,高中组成绩!$A$2:$I$2,),0)</f>
        <v>#N/A</v>
      </c>
    </row>
    <row r="12" spans="1:7" s="15" customFormat="1" ht="18" customHeight="1" x14ac:dyDescent="0.15">
      <c r="A12" s="16">
        <v>8</v>
      </c>
      <c r="B12" s="17" t="e">
        <f>VLOOKUP($B$2&amp;$A12,高中组成绩!$A:$I,MATCH(B$3,高中组成绩!$A$2:$I$2,),0)</f>
        <v>#N/A</v>
      </c>
      <c r="C12" s="17" t="e">
        <f>VLOOKUP($B$2&amp;$A12,高中组成绩!$A:$I,MATCH(C$3,高中组成绩!$A$2:$I$2,),0)</f>
        <v>#N/A</v>
      </c>
      <c r="D12" s="17" t="e">
        <f>VLOOKUP($B$2&amp;$A12,高中组成绩!$A:$I,MATCH(D$3,高中组成绩!$A$2:$I$2,),0)</f>
        <v>#N/A</v>
      </c>
      <c r="E12" s="17" t="e">
        <f>VLOOKUP($B$2&amp;$A12,高中组成绩!$A:$I,MATCH(E$3,高中组成绩!$A$2:$I$2,),0)</f>
        <v>#N/A</v>
      </c>
      <c r="F12" s="17" t="e">
        <f>VLOOKUP($B$2&amp;$A12,高中组成绩!$A:$I,MATCH(F$3,高中组成绩!$A$2:$I$2,),0)</f>
        <v>#N/A</v>
      </c>
      <c r="G12" s="17" t="e">
        <f>VLOOKUP($B$2&amp;$A12,高中组成绩!$A:$I,MATCH(G$3,高中组成绩!$A$2:$I$2,),0)</f>
        <v>#N/A</v>
      </c>
    </row>
    <row r="13" spans="1:7" s="15" customFormat="1" ht="18" customHeight="1" x14ac:dyDescent="0.15">
      <c r="A13" s="16">
        <v>9</v>
      </c>
      <c r="B13" s="17" t="e">
        <f>VLOOKUP($B$2&amp;$A13,高中组成绩!$A:$I,MATCH(B$3,高中组成绩!$A$2:$I$2,),0)</f>
        <v>#N/A</v>
      </c>
      <c r="C13" s="17" t="e">
        <f>VLOOKUP($B$2&amp;$A13,高中组成绩!$A:$I,MATCH(C$3,高中组成绩!$A$2:$I$2,),0)</f>
        <v>#N/A</v>
      </c>
      <c r="D13" s="17" t="e">
        <f>VLOOKUP($B$2&amp;$A13,高中组成绩!$A:$I,MATCH(D$3,高中组成绩!$A$2:$I$2,),0)</f>
        <v>#N/A</v>
      </c>
      <c r="E13" s="17" t="e">
        <f>VLOOKUP($B$2&amp;$A13,高中组成绩!$A:$I,MATCH(E$3,高中组成绩!$A$2:$I$2,),0)</f>
        <v>#N/A</v>
      </c>
      <c r="F13" s="17" t="e">
        <f>VLOOKUP($B$2&amp;$A13,高中组成绩!$A:$I,MATCH(F$3,高中组成绩!$A$2:$I$2,),0)</f>
        <v>#N/A</v>
      </c>
      <c r="G13" s="17" t="e">
        <f>VLOOKUP($B$2&amp;$A13,高中组成绩!$A:$I,MATCH(G$3,高中组成绩!$A$2:$I$2,),0)</f>
        <v>#N/A</v>
      </c>
    </row>
    <row r="14" spans="1:7" s="15" customFormat="1" ht="18" customHeight="1" x14ac:dyDescent="0.15">
      <c r="A14" s="16">
        <v>10</v>
      </c>
      <c r="B14" s="17" t="e">
        <f>VLOOKUP($B$2&amp;$A14,高中组成绩!$A:$I,MATCH(B$3,高中组成绩!$A$2:$I$2,),0)</f>
        <v>#N/A</v>
      </c>
      <c r="C14" s="17" t="e">
        <f>VLOOKUP($B$2&amp;$A14,高中组成绩!$A:$I,MATCH(C$3,高中组成绩!$A$2:$I$2,),0)</f>
        <v>#N/A</v>
      </c>
      <c r="D14" s="17" t="e">
        <f>VLOOKUP($B$2&amp;$A14,高中组成绩!$A:$I,MATCH(D$3,高中组成绩!$A$2:$I$2,),0)</f>
        <v>#N/A</v>
      </c>
      <c r="E14" s="17" t="e">
        <f>VLOOKUP($B$2&amp;$A14,高中组成绩!$A:$I,MATCH(E$3,高中组成绩!$A$2:$I$2,),0)</f>
        <v>#N/A</v>
      </c>
      <c r="F14" s="17" t="e">
        <f>VLOOKUP($B$2&amp;$A14,高中组成绩!$A:$I,MATCH(F$3,高中组成绩!$A$2:$I$2,),0)</f>
        <v>#N/A</v>
      </c>
      <c r="G14" s="17" t="e">
        <f>VLOOKUP($B$2&amp;$A14,高中组成绩!$A:$I,MATCH(G$3,高中组成绩!$A$2:$I$2,),0)</f>
        <v>#N/A</v>
      </c>
    </row>
    <row r="15" spans="1:7" s="15" customFormat="1" ht="18" customHeight="1" x14ac:dyDescent="0.15">
      <c r="A15" s="16">
        <v>11</v>
      </c>
      <c r="B15" s="17" t="e">
        <f>VLOOKUP($B$2&amp;$A15,高中组成绩!$A:$I,MATCH(B$3,高中组成绩!$A$2:$I$2,),0)</f>
        <v>#N/A</v>
      </c>
      <c r="C15" s="17" t="e">
        <f>VLOOKUP($B$2&amp;$A15,高中组成绩!$A:$I,MATCH(C$3,高中组成绩!$A$2:$I$2,),0)</f>
        <v>#N/A</v>
      </c>
      <c r="D15" s="17" t="e">
        <f>VLOOKUP($B$2&amp;$A15,高中组成绩!$A:$I,MATCH(D$3,高中组成绩!$A$2:$I$2,),0)</f>
        <v>#N/A</v>
      </c>
      <c r="E15" s="17" t="e">
        <f>VLOOKUP($B$2&amp;$A15,高中组成绩!$A:$I,MATCH(E$3,高中组成绩!$A$2:$I$2,),0)</f>
        <v>#N/A</v>
      </c>
      <c r="F15" s="17" t="e">
        <f>VLOOKUP($B$2&amp;$A15,高中组成绩!$A:$I,MATCH(F$3,高中组成绩!$A$2:$I$2,),0)</f>
        <v>#N/A</v>
      </c>
      <c r="G15" s="17" t="e">
        <f>VLOOKUP($B$2&amp;$A15,高中组成绩!$A:$I,MATCH(G$3,高中组成绩!$A$2:$I$2,),0)</f>
        <v>#N/A</v>
      </c>
    </row>
    <row r="16" spans="1:7" s="15" customFormat="1" ht="18" customHeight="1" x14ac:dyDescent="0.15">
      <c r="A16" s="16">
        <v>12</v>
      </c>
      <c r="B16" s="17" t="e">
        <f>VLOOKUP($B$2&amp;$A16,高中组成绩!$A:$I,MATCH(B$3,高中组成绩!$A$2:$I$2,),0)</f>
        <v>#N/A</v>
      </c>
      <c r="C16" s="17" t="e">
        <f>VLOOKUP($B$2&amp;$A16,高中组成绩!$A:$I,MATCH(C$3,高中组成绩!$A$2:$I$2,),0)</f>
        <v>#N/A</v>
      </c>
      <c r="D16" s="17" t="e">
        <f>VLOOKUP($B$2&amp;$A16,高中组成绩!$A:$I,MATCH(D$3,高中组成绩!$A$2:$I$2,),0)</f>
        <v>#N/A</v>
      </c>
      <c r="E16" s="17" t="e">
        <f>VLOOKUP($B$2&amp;$A16,高中组成绩!$A:$I,MATCH(E$3,高中组成绩!$A$2:$I$2,),0)</f>
        <v>#N/A</v>
      </c>
      <c r="F16" s="17" t="e">
        <f>VLOOKUP($B$2&amp;$A16,高中组成绩!$A:$I,MATCH(F$3,高中组成绩!$A$2:$I$2,),0)</f>
        <v>#N/A</v>
      </c>
      <c r="G16" s="17" t="e">
        <f>VLOOKUP($B$2&amp;$A16,高中组成绩!$A:$I,MATCH(G$3,高中组成绩!$A$2:$I$2,),0)</f>
        <v>#N/A</v>
      </c>
    </row>
    <row r="17" spans="1:7" s="15" customFormat="1" ht="18" customHeight="1" x14ac:dyDescent="0.15">
      <c r="A17" s="16">
        <v>13</v>
      </c>
      <c r="B17" s="17" t="e">
        <f>VLOOKUP($B$2&amp;$A17,高中组成绩!$A:$I,MATCH(B$3,高中组成绩!$A$2:$I$2,),0)</f>
        <v>#N/A</v>
      </c>
      <c r="C17" s="17" t="e">
        <f>VLOOKUP($B$2&amp;$A17,高中组成绩!$A:$I,MATCH(C$3,高中组成绩!$A$2:$I$2,),0)</f>
        <v>#N/A</v>
      </c>
      <c r="D17" s="17" t="e">
        <f>VLOOKUP($B$2&amp;$A17,高中组成绩!$A:$I,MATCH(D$3,高中组成绩!$A$2:$I$2,),0)</f>
        <v>#N/A</v>
      </c>
      <c r="E17" s="17" t="e">
        <f>VLOOKUP($B$2&amp;$A17,高中组成绩!$A:$I,MATCH(E$3,高中组成绩!$A$2:$I$2,),0)</f>
        <v>#N/A</v>
      </c>
      <c r="F17" s="17" t="e">
        <f>VLOOKUP($B$2&amp;$A17,高中组成绩!$A:$I,MATCH(F$3,高中组成绩!$A$2:$I$2,),0)</f>
        <v>#N/A</v>
      </c>
      <c r="G17" s="17" t="e">
        <f>VLOOKUP($B$2&amp;$A17,高中组成绩!$A:$I,MATCH(G$3,高中组成绩!$A$2:$I$2,),0)</f>
        <v>#N/A</v>
      </c>
    </row>
    <row r="18" spans="1:7" s="15" customFormat="1" ht="18" customHeight="1" x14ac:dyDescent="0.15">
      <c r="A18" s="16">
        <v>14</v>
      </c>
      <c r="B18" s="17" t="e">
        <f>VLOOKUP($B$2&amp;$A18,高中组成绩!$A:$I,MATCH(B$3,高中组成绩!$A$2:$I$2,),0)</f>
        <v>#N/A</v>
      </c>
      <c r="C18" s="17" t="e">
        <f>VLOOKUP($B$2&amp;$A18,高中组成绩!$A:$I,MATCH(C$3,高中组成绩!$A$2:$I$2,),0)</f>
        <v>#N/A</v>
      </c>
      <c r="D18" s="17" t="e">
        <f>VLOOKUP($B$2&amp;$A18,高中组成绩!$A:$I,MATCH(D$3,高中组成绩!$A$2:$I$2,),0)</f>
        <v>#N/A</v>
      </c>
      <c r="E18" s="17" t="e">
        <f>VLOOKUP($B$2&amp;$A18,高中组成绩!$A:$I,MATCH(E$3,高中组成绩!$A$2:$I$2,),0)</f>
        <v>#N/A</v>
      </c>
      <c r="F18" s="17" t="e">
        <f>VLOOKUP($B$2&amp;$A18,高中组成绩!$A:$I,MATCH(F$3,高中组成绩!$A$2:$I$2,),0)</f>
        <v>#N/A</v>
      </c>
      <c r="G18" s="17" t="e">
        <f>VLOOKUP($B$2&amp;$A18,高中组成绩!$A:$I,MATCH(G$3,高中组成绩!$A$2:$I$2,),0)</f>
        <v>#N/A</v>
      </c>
    </row>
    <row r="19" spans="1:7" s="15" customFormat="1" ht="18" customHeight="1" x14ac:dyDescent="0.15">
      <c r="A19" s="16">
        <v>15</v>
      </c>
      <c r="B19" s="17" t="e">
        <f>VLOOKUP($B$2&amp;$A19,高中组成绩!$A:$I,MATCH(B$3,高中组成绩!$A$2:$I$2,),0)</f>
        <v>#N/A</v>
      </c>
      <c r="C19" s="17" t="e">
        <f>VLOOKUP($B$2&amp;$A19,高中组成绩!$A:$I,MATCH(C$3,高中组成绩!$A$2:$I$2,),0)</f>
        <v>#N/A</v>
      </c>
      <c r="D19" s="17" t="e">
        <f>VLOOKUP($B$2&amp;$A19,高中组成绩!$A:$I,MATCH(D$3,高中组成绩!$A$2:$I$2,),0)</f>
        <v>#N/A</v>
      </c>
      <c r="E19" s="17" t="e">
        <f>VLOOKUP($B$2&amp;$A19,高中组成绩!$A:$I,MATCH(E$3,高中组成绩!$A$2:$I$2,),0)</f>
        <v>#N/A</v>
      </c>
      <c r="F19" s="17" t="e">
        <f>VLOOKUP($B$2&amp;$A19,高中组成绩!$A:$I,MATCH(F$3,高中组成绩!$A$2:$I$2,),0)</f>
        <v>#N/A</v>
      </c>
      <c r="G19" s="17" t="e">
        <f>VLOOKUP($B$2&amp;$A19,高中组成绩!$A:$I,MATCH(G$3,高中组成绩!$A$2:$I$2,),0)</f>
        <v>#N/A</v>
      </c>
    </row>
    <row r="20" spans="1:7" s="15" customFormat="1" ht="18" customHeight="1" x14ac:dyDescent="0.15">
      <c r="A20" s="16">
        <v>16</v>
      </c>
      <c r="B20" s="17" t="e">
        <f>VLOOKUP($B$2&amp;$A20,高中组成绩!$A:$I,MATCH(B$3,高中组成绩!$A$2:$I$2,),0)</f>
        <v>#N/A</v>
      </c>
      <c r="C20" s="17" t="e">
        <f>VLOOKUP($B$2&amp;$A20,高中组成绩!$A:$I,MATCH(C$3,高中组成绩!$A$2:$I$2,),0)</f>
        <v>#N/A</v>
      </c>
      <c r="D20" s="17" t="e">
        <f>VLOOKUP($B$2&amp;$A20,高中组成绩!$A:$I,MATCH(D$3,高中组成绩!$A$2:$I$2,),0)</f>
        <v>#N/A</v>
      </c>
      <c r="E20" s="17" t="e">
        <f>VLOOKUP($B$2&amp;$A20,高中组成绩!$A:$I,MATCH(E$3,高中组成绩!$A$2:$I$2,),0)</f>
        <v>#N/A</v>
      </c>
      <c r="F20" s="17" t="e">
        <f>VLOOKUP($B$2&amp;$A20,高中组成绩!$A:$I,MATCH(F$3,高中组成绩!$A$2:$I$2,),0)</f>
        <v>#N/A</v>
      </c>
      <c r="G20" s="17" t="e">
        <f>VLOOKUP($B$2&amp;$A20,高中组成绩!$A:$I,MATCH(G$3,高中组成绩!$A$2:$I$2,),0)</f>
        <v>#N/A</v>
      </c>
    </row>
    <row r="21" spans="1:7" s="15" customFormat="1" ht="18" customHeight="1" x14ac:dyDescent="0.15">
      <c r="A21" s="16">
        <v>17</v>
      </c>
      <c r="B21" s="17" t="e">
        <f>VLOOKUP($B$2&amp;$A21,高中组成绩!$A:$I,MATCH(B$3,高中组成绩!$A$2:$I$2,),0)</f>
        <v>#N/A</v>
      </c>
      <c r="C21" s="17" t="e">
        <f>VLOOKUP($B$2&amp;$A21,高中组成绩!$A:$I,MATCH(C$3,高中组成绩!$A$2:$I$2,),0)</f>
        <v>#N/A</v>
      </c>
      <c r="D21" s="17" t="e">
        <f>VLOOKUP($B$2&amp;$A21,高中组成绩!$A:$I,MATCH(D$3,高中组成绩!$A$2:$I$2,),0)</f>
        <v>#N/A</v>
      </c>
      <c r="E21" s="17" t="e">
        <f>VLOOKUP($B$2&amp;$A21,高中组成绩!$A:$I,MATCH(E$3,高中组成绩!$A$2:$I$2,),0)</f>
        <v>#N/A</v>
      </c>
      <c r="F21" s="17" t="e">
        <f>VLOOKUP($B$2&amp;$A21,高中组成绩!$A:$I,MATCH(F$3,高中组成绩!$A$2:$I$2,),0)</f>
        <v>#N/A</v>
      </c>
      <c r="G21" s="17" t="e">
        <f>VLOOKUP($B$2&amp;$A21,高中组成绩!$A:$I,MATCH(G$3,高中组成绩!$A$2:$I$2,),0)</f>
        <v>#N/A</v>
      </c>
    </row>
    <row r="22" spans="1:7" s="15" customFormat="1" ht="18" customHeight="1" x14ac:dyDescent="0.15">
      <c r="A22" s="16">
        <v>18</v>
      </c>
      <c r="B22" s="17" t="e">
        <f>VLOOKUP($B$2&amp;$A22,高中组成绩!$A:$I,MATCH(B$3,高中组成绩!$A$2:$I$2,),0)</f>
        <v>#N/A</v>
      </c>
      <c r="C22" s="17" t="e">
        <f>VLOOKUP($B$2&amp;$A22,高中组成绩!$A:$I,MATCH(C$3,高中组成绩!$A$2:$I$2,),0)</f>
        <v>#N/A</v>
      </c>
      <c r="D22" s="17" t="e">
        <f>VLOOKUP($B$2&amp;$A22,高中组成绩!$A:$I,MATCH(D$3,高中组成绩!$A$2:$I$2,),0)</f>
        <v>#N/A</v>
      </c>
      <c r="E22" s="17" t="e">
        <f>VLOOKUP($B$2&amp;$A22,高中组成绩!$A:$I,MATCH(E$3,高中组成绩!$A$2:$I$2,),0)</f>
        <v>#N/A</v>
      </c>
      <c r="F22" s="17" t="e">
        <f>VLOOKUP($B$2&amp;$A22,高中组成绩!$A:$I,MATCH(F$3,高中组成绩!$A$2:$I$2,),0)</f>
        <v>#N/A</v>
      </c>
      <c r="G22" s="17" t="e">
        <f>VLOOKUP($B$2&amp;$A22,高中组成绩!$A:$I,MATCH(G$3,高中组成绩!$A$2:$I$2,),0)</f>
        <v>#N/A</v>
      </c>
    </row>
    <row r="23" spans="1:7" ht="18" customHeight="1" x14ac:dyDescent="0.15">
      <c r="A23" s="18" t="s">
        <v>19</v>
      </c>
      <c r="B23" s="12" t="s">
        <v>21</v>
      </c>
      <c r="C23" s="13"/>
      <c r="D23" s="13"/>
      <c r="E23" s="13"/>
      <c r="F23" s="13"/>
      <c r="G23" s="13"/>
    </row>
    <row r="24" spans="1:7" s="15" customFormat="1" ht="30.75" x14ac:dyDescent="0.15">
      <c r="A24" s="38" t="s">
        <v>66</v>
      </c>
      <c r="B24" s="38" t="s">
        <v>67</v>
      </c>
      <c r="C24" s="19" t="s">
        <v>68</v>
      </c>
      <c r="D24" s="19" t="s">
        <v>69</v>
      </c>
      <c r="E24" s="19" t="s">
        <v>70</v>
      </c>
      <c r="F24" s="39" t="s">
        <v>71</v>
      </c>
      <c r="G24" s="38" t="s">
        <v>37</v>
      </c>
    </row>
    <row r="25" spans="1:7" s="15" customFormat="1" ht="18" customHeight="1" x14ac:dyDescent="0.15">
      <c r="A25" s="16">
        <v>1</v>
      </c>
      <c r="B25" s="17" t="e">
        <f>VLOOKUP($B$23&amp;$A25,高中组成绩!$A:$I,MATCH(B$3,高中组成绩!$A$2:$I$2,),0)</f>
        <v>#N/A</v>
      </c>
      <c r="C25" s="17" t="e">
        <f>VLOOKUP($B$23&amp;$A25,高中组成绩!$A:$I,MATCH(C$3,高中组成绩!$A$2:$I$2,),0)</f>
        <v>#N/A</v>
      </c>
      <c r="D25" s="17" t="e">
        <f>VLOOKUP($B$23&amp;$A25,高中组成绩!$A:$I,MATCH(D$3,高中组成绩!$A$2:$I$2,),0)</f>
        <v>#N/A</v>
      </c>
      <c r="E25" s="17" t="e">
        <f>VLOOKUP($B$23&amp;$A25,高中组成绩!$A:$I,MATCH(E$3,高中组成绩!$A$2:$I$2,),0)</f>
        <v>#N/A</v>
      </c>
      <c r="F25" s="17" t="e">
        <f>VLOOKUP($B$23&amp;$A25,高中组成绩!$A:$I,MATCH(F$3,高中组成绩!$A$2:$I$2,),0)</f>
        <v>#N/A</v>
      </c>
      <c r="G25" s="17" t="e">
        <f>VLOOKUP($B$23&amp;$A25,高中组成绩!$A:$I,MATCH(G$3,高中组成绩!$A$2:$I$2,),0)</f>
        <v>#N/A</v>
      </c>
    </row>
    <row r="26" spans="1:7" s="15" customFormat="1" ht="18" customHeight="1" x14ac:dyDescent="0.15">
      <c r="A26" s="16">
        <v>2</v>
      </c>
      <c r="B26" s="17" t="e">
        <f>VLOOKUP($B$23&amp;$A26,高中组成绩!$A:$I,MATCH(B$3,高中组成绩!$A$2:$I$2,),0)</f>
        <v>#N/A</v>
      </c>
      <c r="C26" s="17" t="e">
        <f>VLOOKUP($B$23&amp;$A26,高中组成绩!$A:$I,MATCH(C$3,高中组成绩!$A$2:$I$2,),0)</f>
        <v>#N/A</v>
      </c>
      <c r="D26" s="17" t="e">
        <f>VLOOKUP($B$23&amp;$A26,高中组成绩!$A:$I,MATCH(D$3,高中组成绩!$A$2:$I$2,),0)</f>
        <v>#N/A</v>
      </c>
      <c r="E26" s="17" t="e">
        <f>VLOOKUP($B$23&amp;$A26,高中组成绩!$A:$I,MATCH(E$3,高中组成绩!$A$2:$I$2,),0)</f>
        <v>#N/A</v>
      </c>
      <c r="F26" s="17" t="e">
        <f>VLOOKUP($B$23&amp;$A26,高中组成绩!$A:$I,MATCH(F$3,高中组成绩!$A$2:$I$2,),0)</f>
        <v>#N/A</v>
      </c>
      <c r="G26" s="17" t="e">
        <f>VLOOKUP($B$23&amp;$A26,高中组成绩!$A:$I,MATCH(G$3,高中组成绩!$A$2:$I$2,),0)</f>
        <v>#N/A</v>
      </c>
    </row>
    <row r="27" spans="1:7" s="15" customFormat="1" ht="18" customHeight="1" x14ac:dyDescent="0.15">
      <c r="A27" s="16">
        <v>3</v>
      </c>
      <c r="B27" s="17" t="e">
        <f>VLOOKUP($B$23&amp;$A27,高中组成绩!$A:$I,MATCH(B$3,高中组成绩!$A$2:$I$2,),0)</f>
        <v>#N/A</v>
      </c>
      <c r="C27" s="17" t="e">
        <f>VLOOKUP($B$23&amp;$A27,高中组成绩!$A:$I,MATCH(C$3,高中组成绩!$A$2:$I$2,),0)</f>
        <v>#N/A</v>
      </c>
      <c r="D27" s="17" t="e">
        <f>VLOOKUP($B$23&amp;$A27,高中组成绩!$A:$I,MATCH(D$3,高中组成绩!$A$2:$I$2,),0)</f>
        <v>#N/A</v>
      </c>
      <c r="E27" s="17" t="e">
        <f>VLOOKUP($B$23&amp;$A27,高中组成绩!$A:$I,MATCH(E$3,高中组成绩!$A$2:$I$2,),0)</f>
        <v>#N/A</v>
      </c>
      <c r="F27" s="17" t="e">
        <f>VLOOKUP($B$23&amp;$A27,高中组成绩!$A:$I,MATCH(F$3,高中组成绩!$A$2:$I$2,),0)</f>
        <v>#N/A</v>
      </c>
      <c r="G27" s="17" t="e">
        <f>VLOOKUP($B$23&amp;$A27,高中组成绩!$A:$I,MATCH(G$3,高中组成绩!$A$2:$I$2,),0)</f>
        <v>#N/A</v>
      </c>
    </row>
    <row r="28" spans="1:7" s="15" customFormat="1" ht="18" customHeight="1" x14ac:dyDescent="0.15">
      <c r="A28" s="16">
        <v>4</v>
      </c>
      <c r="B28" s="17" t="e">
        <f>VLOOKUP($B$23&amp;$A28,高中组成绩!$A:$I,MATCH(B$3,高中组成绩!$A$2:$I$2,),0)</f>
        <v>#N/A</v>
      </c>
      <c r="C28" s="17" t="e">
        <f>VLOOKUP($B$23&amp;$A28,高中组成绩!$A:$I,MATCH(C$3,高中组成绩!$A$2:$I$2,),0)</f>
        <v>#N/A</v>
      </c>
      <c r="D28" s="17" t="e">
        <f>VLOOKUP($B$23&amp;$A28,高中组成绩!$A:$I,MATCH(D$3,高中组成绩!$A$2:$I$2,),0)</f>
        <v>#N/A</v>
      </c>
      <c r="E28" s="17" t="e">
        <f>VLOOKUP($B$23&amp;$A28,高中组成绩!$A:$I,MATCH(E$3,高中组成绩!$A$2:$I$2,),0)</f>
        <v>#N/A</v>
      </c>
      <c r="F28" s="17" t="e">
        <f>VLOOKUP($B$23&amp;$A28,高中组成绩!$A:$I,MATCH(F$3,高中组成绩!$A$2:$I$2,),0)</f>
        <v>#N/A</v>
      </c>
      <c r="G28" s="17" t="e">
        <f>VLOOKUP($B$23&amp;$A28,高中组成绩!$A:$I,MATCH(G$3,高中组成绩!$A$2:$I$2,),0)</f>
        <v>#N/A</v>
      </c>
    </row>
    <row r="29" spans="1:7" s="15" customFormat="1" ht="18" customHeight="1" x14ac:dyDescent="0.15">
      <c r="A29" s="16">
        <v>5</v>
      </c>
      <c r="B29" s="17" t="e">
        <f>VLOOKUP($B$23&amp;$A29,高中组成绩!$A:$I,MATCH(B$3,高中组成绩!$A$2:$I$2,),0)</f>
        <v>#N/A</v>
      </c>
      <c r="C29" s="17" t="e">
        <f>VLOOKUP($B$23&amp;$A29,高中组成绩!$A:$I,MATCH(C$3,高中组成绩!$A$2:$I$2,),0)</f>
        <v>#N/A</v>
      </c>
      <c r="D29" s="17" t="e">
        <f>VLOOKUP($B$23&amp;$A29,高中组成绩!$A:$I,MATCH(D$3,高中组成绩!$A$2:$I$2,),0)</f>
        <v>#N/A</v>
      </c>
      <c r="E29" s="17" t="e">
        <f>VLOOKUP($B$23&amp;$A29,高中组成绩!$A:$I,MATCH(E$3,高中组成绩!$A$2:$I$2,),0)</f>
        <v>#N/A</v>
      </c>
      <c r="F29" s="17" t="e">
        <f>VLOOKUP($B$23&amp;$A29,高中组成绩!$A:$I,MATCH(F$3,高中组成绩!$A$2:$I$2,),0)</f>
        <v>#N/A</v>
      </c>
      <c r="G29" s="17" t="e">
        <f>VLOOKUP($B$23&amp;$A29,高中组成绩!$A:$I,MATCH(G$3,高中组成绩!$A$2:$I$2,),0)</f>
        <v>#N/A</v>
      </c>
    </row>
    <row r="30" spans="1:7" s="15" customFormat="1" ht="18" customHeight="1" x14ac:dyDescent="0.15">
      <c r="A30" s="16">
        <v>6</v>
      </c>
      <c r="B30" s="17" t="e">
        <f>VLOOKUP($B$23&amp;$A30,高中组成绩!$A:$I,MATCH(B$3,高中组成绩!$A$2:$I$2,),0)</f>
        <v>#N/A</v>
      </c>
      <c r="C30" s="17" t="e">
        <f>VLOOKUP($B$23&amp;$A30,高中组成绩!$A:$I,MATCH(C$3,高中组成绩!$A$2:$I$2,),0)</f>
        <v>#N/A</v>
      </c>
      <c r="D30" s="17" t="e">
        <f>VLOOKUP($B$23&amp;$A30,高中组成绩!$A:$I,MATCH(D$3,高中组成绩!$A$2:$I$2,),0)</f>
        <v>#N/A</v>
      </c>
      <c r="E30" s="17" t="e">
        <f>VLOOKUP($B$23&amp;$A30,高中组成绩!$A:$I,MATCH(E$3,高中组成绩!$A$2:$I$2,),0)</f>
        <v>#N/A</v>
      </c>
      <c r="F30" s="17" t="e">
        <f>VLOOKUP($B$23&amp;$A30,高中组成绩!$A:$I,MATCH(F$3,高中组成绩!$A$2:$I$2,),0)</f>
        <v>#N/A</v>
      </c>
      <c r="G30" s="17" t="e">
        <f>VLOOKUP($B$23&amp;$A30,高中组成绩!$A:$I,MATCH(G$3,高中组成绩!$A$2:$I$2,),0)</f>
        <v>#N/A</v>
      </c>
    </row>
    <row r="31" spans="1:7" s="15" customFormat="1" ht="18" customHeight="1" x14ac:dyDescent="0.15">
      <c r="A31" s="16">
        <v>7</v>
      </c>
      <c r="B31" s="17" t="e">
        <f>VLOOKUP($B$23&amp;$A31,高中组成绩!$A:$I,MATCH(B$3,高中组成绩!$A$2:$I$2,),0)</f>
        <v>#N/A</v>
      </c>
      <c r="C31" s="17" t="e">
        <f>VLOOKUP($B$23&amp;$A31,高中组成绩!$A:$I,MATCH(C$3,高中组成绩!$A$2:$I$2,),0)</f>
        <v>#N/A</v>
      </c>
      <c r="D31" s="17" t="e">
        <f>VLOOKUP($B$23&amp;$A31,高中组成绩!$A:$I,MATCH(D$3,高中组成绩!$A$2:$I$2,),0)</f>
        <v>#N/A</v>
      </c>
      <c r="E31" s="17" t="e">
        <f>VLOOKUP($B$23&amp;$A31,高中组成绩!$A:$I,MATCH(E$3,高中组成绩!$A$2:$I$2,),0)</f>
        <v>#N/A</v>
      </c>
      <c r="F31" s="17" t="e">
        <f>VLOOKUP($B$23&amp;$A31,高中组成绩!$A:$I,MATCH(F$3,高中组成绩!$A$2:$I$2,),0)</f>
        <v>#N/A</v>
      </c>
      <c r="G31" s="17" t="e">
        <f>VLOOKUP($B$23&amp;$A31,高中组成绩!$A:$I,MATCH(G$3,高中组成绩!$A$2:$I$2,),0)</f>
        <v>#N/A</v>
      </c>
    </row>
    <row r="32" spans="1:7" s="15" customFormat="1" ht="18" customHeight="1" x14ac:dyDescent="0.15">
      <c r="A32" s="16">
        <v>8</v>
      </c>
      <c r="B32" s="17" t="e">
        <f>VLOOKUP($B$23&amp;$A32,高中组成绩!$A:$I,MATCH(B$3,高中组成绩!$A$2:$I$2,),0)</f>
        <v>#N/A</v>
      </c>
      <c r="C32" s="17" t="e">
        <f>VLOOKUP($B$23&amp;$A32,高中组成绩!$A:$I,MATCH(C$3,高中组成绩!$A$2:$I$2,),0)</f>
        <v>#N/A</v>
      </c>
      <c r="D32" s="17" t="e">
        <f>VLOOKUP($B$23&amp;$A32,高中组成绩!$A:$I,MATCH(D$3,高中组成绩!$A$2:$I$2,),0)</f>
        <v>#N/A</v>
      </c>
      <c r="E32" s="17" t="e">
        <f>VLOOKUP($B$23&amp;$A32,高中组成绩!$A:$I,MATCH(E$3,高中组成绩!$A$2:$I$2,),0)</f>
        <v>#N/A</v>
      </c>
      <c r="F32" s="17" t="e">
        <f>VLOOKUP($B$23&amp;$A32,高中组成绩!$A:$I,MATCH(F$3,高中组成绩!$A$2:$I$2,),0)</f>
        <v>#N/A</v>
      </c>
      <c r="G32" s="17" t="e">
        <f>VLOOKUP($B$23&amp;$A32,高中组成绩!$A:$I,MATCH(G$3,高中组成绩!$A$2:$I$2,),0)</f>
        <v>#N/A</v>
      </c>
    </row>
    <row r="33" spans="1:7" s="15" customFormat="1" ht="18" customHeight="1" x14ac:dyDescent="0.15">
      <c r="A33" s="16">
        <v>9</v>
      </c>
      <c r="B33" s="17" t="e">
        <f>VLOOKUP($B$23&amp;$A33,高中组成绩!$A:$I,MATCH(B$3,高中组成绩!$A$2:$I$2,),0)</f>
        <v>#N/A</v>
      </c>
      <c r="C33" s="17" t="e">
        <f>VLOOKUP($B$23&amp;$A33,高中组成绩!$A:$I,MATCH(C$3,高中组成绩!$A$2:$I$2,),0)</f>
        <v>#N/A</v>
      </c>
      <c r="D33" s="17" t="e">
        <f>VLOOKUP($B$23&amp;$A33,高中组成绩!$A:$I,MATCH(D$3,高中组成绩!$A$2:$I$2,),0)</f>
        <v>#N/A</v>
      </c>
      <c r="E33" s="17" t="e">
        <f>VLOOKUP($B$23&amp;$A33,高中组成绩!$A:$I,MATCH(E$3,高中组成绩!$A$2:$I$2,),0)</f>
        <v>#N/A</v>
      </c>
      <c r="F33" s="17" t="e">
        <f>VLOOKUP($B$23&amp;$A33,高中组成绩!$A:$I,MATCH(F$3,高中组成绩!$A$2:$I$2,),0)</f>
        <v>#N/A</v>
      </c>
      <c r="G33" s="17" t="e">
        <f>VLOOKUP($B$23&amp;$A33,高中组成绩!$A:$I,MATCH(G$3,高中组成绩!$A$2:$I$2,),0)</f>
        <v>#N/A</v>
      </c>
    </row>
    <row r="34" spans="1:7" s="15" customFormat="1" ht="18" customHeight="1" x14ac:dyDescent="0.15">
      <c r="A34" s="16">
        <v>10</v>
      </c>
      <c r="B34" s="17" t="e">
        <f>VLOOKUP($B$23&amp;$A34,高中组成绩!$A:$I,MATCH(B$3,高中组成绩!$A$2:$I$2,),0)</f>
        <v>#N/A</v>
      </c>
      <c r="C34" s="17" t="e">
        <f>VLOOKUP($B$23&amp;$A34,高中组成绩!$A:$I,MATCH(C$3,高中组成绩!$A$2:$I$2,),0)</f>
        <v>#N/A</v>
      </c>
      <c r="D34" s="17" t="e">
        <f>VLOOKUP($B$23&amp;$A34,高中组成绩!$A:$I,MATCH(D$3,高中组成绩!$A$2:$I$2,),0)</f>
        <v>#N/A</v>
      </c>
      <c r="E34" s="17" t="e">
        <f>VLOOKUP($B$23&amp;$A34,高中组成绩!$A:$I,MATCH(E$3,高中组成绩!$A$2:$I$2,),0)</f>
        <v>#N/A</v>
      </c>
      <c r="F34" s="17" t="e">
        <f>VLOOKUP($B$23&amp;$A34,高中组成绩!$A:$I,MATCH(F$3,高中组成绩!$A$2:$I$2,),0)</f>
        <v>#N/A</v>
      </c>
      <c r="G34" s="17" t="e">
        <f>VLOOKUP($B$23&amp;$A34,高中组成绩!$A:$I,MATCH(G$3,高中组成绩!$A$2:$I$2,),0)</f>
        <v>#N/A</v>
      </c>
    </row>
    <row r="35" spans="1:7" s="15" customFormat="1" ht="18" customHeight="1" x14ac:dyDescent="0.15">
      <c r="A35" s="16">
        <v>11</v>
      </c>
      <c r="B35" s="17" t="e">
        <f>VLOOKUP($B$23&amp;$A35,高中组成绩!$A:$I,MATCH(B$3,高中组成绩!$A$2:$I$2,),0)</f>
        <v>#N/A</v>
      </c>
      <c r="C35" s="17" t="e">
        <f>VLOOKUP($B$23&amp;$A35,高中组成绩!$A:$I,MATCH(C$3,高中组成绩!$A$2:$I$2,),0)</f>
        <v>#N/A</v>
      </c>
      <c r="D35" s="17" t="e">
        <f>VLOOKUP($B$23&amp;$A35,高中组成绩!$A:$I,MATCH(D$3,高中组成绩!$A$2:$I$2,),0)</f>
        <v>#N/A</v>
      </c>
      <c r="E35" s="17" t="e">
        <f>VLOOKUP($B$23&amp;$A35,高中组成绩!$A:$I,MATCH(E$3,高中组成绩!$A$2:$I$2,),0)</f>
        <v>#N/A</v>
      </c>
      <c r="F35" s="17" t="e">
        <f>VLOOKUP($B$23&amp;$A35,高中组成绩!$A:$I,MATCH(F$3,高中组成绩!$A$2:$I$2,),0)</f>
        <v>#N/A</v>
      </c>
      <c r="G35" s="17" t="e">
        <f>VLOOKUP($B$23&amp;$A35,高中组成绩!$A:$I,MATCH(G$3,高中组成绩!$A$2:$I$2,),0)</f>
        <v>#N/A</v>
      </c>
    </row>
    <row r="36" spans="1:7" s="15" customFormat="1" ht="18" customHeight="1" x14ac:dyDescent="0.15">
      <c r="A36" s="16">
        <v>12</v>
      </c>
      <c r="B36" s="17" t="e">
        <f>VLOOKUP($B$23&amp;$A36,高中组成绩!$A:$I,MATCH(B$3,高中组成绩!$A$2:$I$2,),0)</f>
        <v>#N/A</v>
      </c>
      <c r="C36" s="17" t="e">
        <f>VLOOKUP($B$23&amp;$A36,高中组成绩!$A:$I,MATCH(C$3,高中组成绩!$A$2:$I$2,),0)</f>
        <v>#N/A</v>
      </c>
      <c r="D36" s="17" t="e">
        <f>VLOOKUP($B$23&amp;$A36,高中组成绩!$A:$I,MATCH(D$3,高中组成绩!$A$2:$I$2,),0)</f>
        <v>#N/A</v>
      </c>
      <c r="E36" s="17" t="e">
        <f>VLOOKUP($B$23&amp;$A36,高中组成绩!$A:$I,MATCH(E$3,高中组成绩!$A$2:$I$2,),0)</f>
        <v>#N/A</v>
      </c>
      <c r="F36" s="17" t="e">
        <f>VLOOKUP($B$23&amp;$A36,高中组成绩!$A:$I,MATCH(F$3,高中组成绩!$A$2:$I$2,),0)</f>
        <v>#N/A</v>
      </c>
      <c r="G36" s="17" t="e">
        <f>VLOOKUP($B$23&amp;$A36,高中组成绩!$A:$I,MATCH(G$3,高中组成绩!$A$2:$I$2,),0)</f>
        <v>#N/A</v>
      </c>
    </row>
    <row r="37" spans="1:7" s="15" customFormat="1" ht="18" customHeight="1" x14ac:dyDescent="0.15">
      <c r="A37" s="16">
        <v>13</v>
      </c>
      <c r="B37" s="17" t="e">
        <f>VLOOKUP($B$23&amp;$A37,高中组成绩!$A:$I,MATCH(B$3,高中组成绩!$A$2:$I$2,),0)</f>
        <v>#N/A</v>
      </c>
      <c r="C37" s="17" t="e">
        <f>VLOOKUP($B$23&amp;$A37,高中组成绩!$A:$I,MATCH(C$3,高中组成绩!$A$2:$I$2,),0)</f>
        <v>#N/A</v>
      </c>
      <c r="D37" s="17" t="e">
        <f>VLOOKUP($B$23&amp;$A37,高中组成绩!$A:$I,MATCH(D$3,高中组成绩!$A$2:$I$2,),0)</f>
        <v>#N/A</v>
      </c>
      <c r="E37" s="17" t="e">
        <f>VLOOKUP($B$23&amp;$A37,高中组成绩!$A:$I,MATCH(E$3,高中组成绩!$A$2:$I$2,),0)</f>
        <v>#N/A</v>
      </c>
      <c r="F37" s="17" t="e">
        <f>VLOOKUP($B$23&amp;$A37,高中组成绩!$A:$I,MATCH(F$3,高中组成绩!$A$2:$I$2,),0)</f>
        <v>#N/A</v>
      </c>
      <c r="G37" s="17" t="e">
        <f>VLOOKUP($B$23&amp;$A37,高中组成绩!$A:$I,MATCH(G$3,高中组成绩!$A$2:$I$2,),0)</f>
        <v>#N/A</v>
      </c>
    </row>
    <row r="38" spans="1:7" s="15" customFormat="1" ht="18" customHeight="1" x14ac:dyDescent="0.15">
      <c r="A38" s="16">
        <v>14</v>
      </c>
      <c r="B38" s="17" t="e">
        <f>VLOOKUP($B$23&amp;$A38,高中组成绩!$A:$I,MATCH(B$3,高中组成绩!$A$2:$I$2,),0)</f>
        <v>#N/A</v>
      </c>
      <c r="C38" s="17" t="e">
        <f>VLOOKUP($B$23&amp;$A38,高中组成绩!$A:$I,MATCH(C$3,高中组成绩!$A$2:$I$2,),0)</f>
        <v>#N/A</v>
      </c>
      <c r="D38" s="17" t="e">
        <f>VLOOKUP($B$23&amp;$A38,高中组成绩!$A:$I,MATCH(D$3,高中组成绩!$A$2:$I$2,),0)</f>
        <v>#N/A</v>
      </c>
      <c r="E38" s="17" t="e">
        <f>VLOOKUP($B$23&amp;$A38,高中组成绩!$A:$I,MATCH(E$3,高中组成绩!$A$2:$I$2,),0)</f>
        <v>#N/A</v>
      </c>
      <c r="F38" s="17" t="e">
        <f>VLOOKUP($B$23&amp;$A38,高中组成绩!$A:$I,MATCH(F$3,高中组成绩!$A$2:$I$2,),0)</f>
        <v>#N/A</v>
      </c>
      <c r="G38" s="17" t="e">
        <f>VLOOKUP($B$23&amp;$A38,高中组成绩!$A:$I,MATCH(G$3,高中组成绩!$A$2:$I$2,),0)</f>
        <v>#N/A</v>
      </c>
    </row>
    <row r="39" spans="1:7" s="15" customFormat="1" ht="18" customHeight="1" x14ac:dyDescent="0.15">
      <c r="A39" s="16">
        <v>15</v>
      </c>
      <c r="B39" s="17" t="e">
        <f>VLOOKUP($B$23&amp;$A39,高中组成绩!$A:$I,MATCH(B$3,高中组成绩!$A$2:$I$2,),0)</f>
        <v>#N/A</v>
      </c>
      <c r="C39" s="17" t="e">
        <f>VLOOKUP($B$23&amp;$A39,高中组成绩!$A:$I,MATCH(C$3,高中组成绩!$A$2:$I$2,),0)</f>
        <v>#N/A</v>
      </c>
      <c r="D39" s="17" t="e">
        <f>VLOOKUP($B$23&amp;$A39,高中组成绩!$A:$I,MATCH(D$3,高中组成绩!$A$2:$I$2,),0)</f>
        <v>#N/A</v>
      </c>
      <c r="E39" s="17" t="e">
        <f>VLOOKUP($B$23&amp;$A39,高中组成绩!$A:$I,MATCH(E$3,高中组成绩!$A$2:$I$2,),0)</f>
        <v>#N/A</v>
      </c>
      <c r="F39" s="17" t="e">
        <f>VLOOKUP($B$23&amp;$A39,高中组成绩!$A:$I,MATCH(F$3,高中组成绩!$A$2:$I$2,),0)</f>
        <v>#N/A</v>
      </c>
      <c r="G39" s="17" t="e">
        <f>VLOOKUP($B$23&amp;$A39,高中组成绩!$A:$I,MATCH(G$3,高中组成绩!$A$2:$I$2,),0)</f>
        <v>#N/A</v>
      </c>
    </row>
    <row r="40" spans="1:7" s="15" customFormat="1" ht="18" customHeight="1" x14ac:dyDescent="0.15">
      <c r="A40" s="16">
        <v>16</v>
      </c>
      <c r="B40" s="17" t="e">
        <f>VLOOKUP($B$23&amp;$A40,高中组成绩!$A:$I,MATCH(B$3,高中组成绩!$A$2:$I$2,),0)</f>
        <v>#N/A</v>
      </c>
      <c r="C40" s="17" t="e">
        <f>VLOOKUP($B$23&amp;$A40,高中组成绩!$A:$I,MATCH(C$3,高中组成绩!$A$2:$I$2,),0)</f>
        <v>#N/A</v>
      </c>
      <c r="D40" s="17" t="e">
        <f>VLOOKUP($B$23&amp;$A40,高中组成绩!$A:$I,MATCH(D$3,高中组成绩!$A$2:$I$2,),0)</f>
        <v>#N/A</v>
      </c>
      <c r="E40" s="17" t="e">
        <f>VLOOKUP($B$23&amp;$A40,高中组成绩!$A:$I,MATCH(E$3,高中组成绩!$A$2:$I$2,),0)</f>
        <v>#N/A</v>
      </c>
      <c r="F40" s="17" t="e">
        <f>VLOOKUP($B$23&amp;$A40,高中组成绩!$A:$I,MATCH(F$3,高中组成绩!$A$2:$I$2,),0)</f>
        <v>#N/A</v>
      </c>
      <c r="G40" s="17" t="e">
        <f>VLOOKUP($B$23&amp;$A40,高中组成绩!$A:$I,MATCH(G$3,高中组成绩!$A$2:$I$2,),0)</f>
        <v>#N/A</v>
      </c>
    </row>
    <row r="41" spans="1:7" s="15" customFormat="1" ht="18" customHeight="1" x14ac:dyDescent="0.15">
      <c r="A41" s="16">
        <v>17</v>
      </c>
      <c r="B41" s="17" t="e">
        <f>VLOOKUP($B$23&amp;$A41,高中组成绩!$A:$I,MATCH(B$3,高中组成绩!$A$2:$I$2,),0)</f>
        <v>#N/A</v>
      </c>
      <c r="C41" s="17" t="e">
        <f>VLOOKUP($B$23&amp;$A41,高中组成绩!$A:$I,MATCH(C$3,高中组成绩!$A$2:$I$2,),0)</f>
        <v>#N/A</v>
      </c>
      <c r="D41" s="17" t="e">
        <f>VLOOKUP($B$23&amp;$A41,高中组成绩!$A:$I,MATCH(D$3,高中组成绩!$A$2:$I$2,),0)</f>
        <v>#N/A</v>
      </c>
      <c r="E41" s="17" t="e">
        <f>VLOOKUP($B$23&amp;$A41,高中组成绩!$A:$I,MATCH(E$3,高中组成绩!$A$2:$I$2,),0)</f>
        <v>#N/A</v>
      </c>
      <c r="F41" s="17" t="e">
        <f>VLOOKUP($B$23&amp;$A41,高中组成绩!$A:$I,MATCH(F$3,高中组成绩!$A$2:$I$2,),0)</f>
        <v>#N/A</v>
      </c>
      <c r="G41" s="17" t="e">
        <f>VLOOKUP($B$23&amp;$A41,高中组成绩!$A:$I,MATCH(G$3,高中组成绩!$A$2:$I$2,),0)</f>
        <v>#N/A</v>
      </c>
    </row>
    <row r="42" spans="1:7" s="15" customFormat="1" ht="18" customHeight="1" x14ac:dyDescent="0.15">
      <c r="A42" s="16">
        <v>18</v>
      </c>
      <c r="B42" s="17" t="e">
        <f>VLOOKUP($B$23&amp;$A42,高中组成绩!$A:$I,MATCH(B$3,高中组成绩!$A$2:$I$2,),0)</f>
        <v>#N/A</v>
      </c>
      <c r="C42" s="17" t="e">
        <f>VLOOKUP($B$23&amp;$A42,高中组成绩!$A:$I,MATCH(C$3,高中组成绩!$A$2:$I$2,),0)</f>
        <v>#N/A</v>
      </c>
      <c r="D42" s="17" t="e">
        <f>VLOOKUP($B$23&amp;$A42,高中组成绩!$A:$I,MATCH(D$3,高中组成绩!$A$2:$I$2,),0)</f>
        <v>#N/A</v>
      </c>
      <c r="E42" s="17" t="e">
        <f>VLOOKUP($B$23&amp;$A42,高中组成绩!$A:$I,MATCH(E$3,高中组成绩!$A$2:$I$2,),0)</f>
        <v>#N/A</v>
      </c>
      <c r="F42" s="17" t="e">
        <f>VLOOKUP($B$23&amp;$A42,高中组成绩!$A:$I,MATCH(F$3,高中组成绩!$A$2:$I$2,),0)</f>
        <v>#N/A</v>
      </c>
      <c r="G42" s="17" t="e">
        <f>VLOOKUP($B$23&amp;$A42,高中组成绩!$A:$I,MATCH(G$3,高中组成绩!$A$2:$I$2,),0)</f>
        <v>#N/A</v>
      </c>
    </row>
    <row r="43" spans="1:7" ht="21.95" customHeight="1" x14ac:dyDescent="0.15">
      <c r="A43" s="18" t="s">
        <v>19</v>
      </c>
      <c r="B43" s="12" t="s">
        <v>22</v>
      </c>
      <c r="C43" s="13"/>
      <c r="D43" s="13"/>
      <c r="E43" s="13"/>
      <c r="F43" s="13"/>
      <c r="G43" s="13"/>
    </row>
    <row r="44" spans="1:7" s="15" customFormat="1" ht="30.75" x14ac:dyDescent="0.15">
      <c r="A44" s="38" t="s">
        <v>66</v>
      </c>
      <c r="B44" s="38" t="s">
        <v>67</v>
      </c>
      <c r="C44" s="19" t="s">
        <v>68</v>
      </c>
      <c r="D44" s="19" t="s">
        <v>69</v>
      </c>
      <c r="E44" s="19" t="s">
        <v>70</v>
      </c>
      <c r="F44" s="39" t="s">
        <v>71</v>
      </c>
      <c r="G44" s="38" t="s">
        <v>37</v>
      </c>
    </row>
    <row r="45" spans="1:7" s="15" customFormat="1" ht="21.95" customHeight="1" x14ac:dyDescent="0.15">
      <c r="A45" s="16">
        <v>1</v>
      </c>
      <c r="B45" s="17" t="e">
        <f>VLOOKUP($B$43&amp;$A45,高中组成绩!$A:$I,MATCH(B$3,高中组成绩!$A$2:$I$2,),0)</f>
        <v>#N/A</v>
      </c>
      <c r="C45" s="17" t="e">
        <f>VLOOKUP($B$43&amp;$A45,高中组成绩!$A:$I,MATCH(C$3,高中组成绩!$A$2:$I$2,),0)</f>
        <v>#N/A</v>
      </c>
      <c r="D45" s="17" t="e">
        <f>VLOOKUP($B$43&amp;$A45,高中组成绩!$A:$I,MATCH(D$3,高中组成绩!$A$2:$I$2,),0)</f>
        <v>#N/A</v>
      </c>
      <c r="E45" s="17" t="e">
        <f>VLOOKUP($B$43&amp;$A45,高中组成绩!$A:$I,MATCH(E$3,高中组成绩!$A$2:$I$2,),0)</f>
        <v>#N/A</v>
      </c>
      <c r="F45" s="17" t="e">
        <f>VLOOKUP($B$43&amp;$A45,高中组成绩!$A:$I,MATCH(F$3,高中组成绩!$A$2:$I$2,),0)</f>
        <v>#N/A</v>
      </c>
      <c r="G45" s="17" t="e">
        <f>VLOOKUP($B$43&amp;$A45,高中组成绩!$A:$I,MATCH(G$3,高中组成绩!$A$2:$I$2,),0)</f>
        <v>#N/A</v>
      </c>
    </row>
    <row r="46" spans="1:7" s="15" customFormat="1" ht="21.95" customHeight="1" x14ac:dyDescent="0.15">
      <c r="A46" s="16">
        <v>2</v>
      </c>
      <c r="B46" s="17" t="e">
        <f>VLOOKUP($B$43&amp;$A46,高中组成绩!$A:$I,MATCH(B$3,高中组成绩!$A$2:$I$2,),0)</f>
        <v>#N/A</v>
      </c>
      <c r="C46" s="17" t="e">
        <f>VLOOKUP($B$43&amp;$A46,高中组成绩!$A:$I,MATCH(C$3,高中组成绩!$A$2:$I$2,),0)</f>
        <v>#N/A</v>
      </c>
      <c r="D46" s="17" t="e">
        <f>VLOOKUP($B$43&amp;$A46,高中组成绩!$A:$I,MATCH(D$3,高中组成绩!$A$2:$I$2,),0)</f>
        <v>#N/A</v>
      </c>
      <c r="E46" s="17" t="e">
        <f>VLOOKUP($B$43&amp;$A46,高中组成绩!$A:$I,MATCH(E$3,高中组成绩!$A$2:$I$2,),0)</f>
        <v>#N/A</v>
      </c>
      <c r="F46" s="17" t="e">
        <f>VLOOKUP($B$43&amp;$A46,高中组成绩!$A:$I,MATCH(F$3,高中组成绩!$A$2:$I$2,),0)</f>
        <v>#N/A</v>
      </c>
      <c r="G46" s="17" t="e">
        <f>VLOOKUP($B$43&amp;$A46,高中组成绩!$A:$I,MATCH(G$3,高中组成绩!$A$2:$I$2,),0)</f>
        <v>#N/A</v>
      </c>
    </row>
    <row r="47" spans="1:7" s="15" customFormat="1" ht="21.95" customHeight="1" x14ac:dyDescent="0.15">
      <c r="A47" s="16">
        <v>3</v>
      </c>
      <c r="B47" s="17" t="e">
        <f>VLOOKUP($B$43&amp;$A47,高中组成绩!$A:$I,MATCH(B$3,高中组成绩!$A$2:$I$2,),0)</f>
        <v>#N/A</v>
      </c>
      <c r="C47" s="17" t="e">
        <f>VLOOKUP($B$43&amp;$A47,高中组成绩!$A:$I,MATCH(C$3,高中组成绩!$A$2:$I$2,),0)</f>
        <v>#N/A</v>
      </c>
      <c r="D47" s="17" t="e">
        <f>VLOOKUP($B$43&amp;$A47,高中组成绩!$A:$I,MATCH(D$3,高中组成绩!$A$2:$I$2,),0)</f>
        <v>#N/A</v>
      </c>
      <c r="E47" s="17" t="e">
        <f>VLOOKUP($B$43&amp;$A47,高中组成绩!$A:$I,MATCH(E$3,高中组成绩!$A$2:$I$2,),0)</f>
        <v>#N/A</v>
      </c>
      <c r="F47" s="17" t="e">
        <f>VLOOKUP($B$43&amp;$A47,高中组成绩!$A:$I,MATCH(F$3,高中组成绩!$A$2:$I$2,),0)</f>
        <v>#N/A</v>
      </c>
      <c r="G47" s="17" t="e">
        <f>VLOOKUP($B$43&amp;$A47,高中组成绩!$A:$I,MATCH(G$3,高中组成绩!$A$2:$I$2,),0)</f>
        <v>#N/A</v>
      </c>
    </row>
    <row r="48" spans="1:7" s="15" customFormat="1" ht="21.95" customHeight="1" x14ac:dyDescent="0.15">
      <c r="A48" s="16">
        <v>4</v>
      </c>
      <c r="B48" s="17" t="e">
        <f>VLOOKUP($B$43&amp;$A48,高中组成绩!$A:$I,MATCH(B$3,高中组成绩!$A$2:$I$2,),0)</f>
        <v>#N/A</v>
      </c>
      <c r="C48" s="17" t="e">
        <f>VLOOKUP($B$43&amp;$A48,高中组成绩!$A:$I,MATCH(C$3,高中组成绩!$A$2:$I$2,),0)</f>
        <v>#N/A</v>
      </c>
      <c r="D48" s="17" t="e">
        <f>VLOOKUP($B$43&amp;$A48,高中组成绩!$A:$I,MATCH(D$3,高中组成绩!$A$2:$I$2,),0)</f>
        <v>#N/A</v>
      </c>
      <c r="E48" s="17" t="e">
        <f>VLOOKUP($B$43&amp;$A48,高中组成绩!$A:$I,MATCH(E$3,高中组成绩!$A$2:$I$2,),0)</f>
        <v>#N/A</v>
      </c>
      <c r="F48" s="17" t="e">
        <f>VLOOKUP($B$43&amp;$A48,高中组成绩!$A:$I,MATCH(F$3,高中组成绩!$A$2:$I$2,),0)</f>
        <v>#N/A</v>
      </c>
      <c r="G48" s="17" t="e">
        <f>VLOOKUP($B$43&amp;$A48,高中组成绩!$A:$I,MATCH(G$3,高中组成绩!$A$2:$I$2,),0)</f>
        <v>#N/A</v>
      </c>
    </row>
    <row r="49" spans="1:7" s="15" customFormat="1" ht="21.95" customHeight="1" x14ac:dyDescent="0.15">
      <c r="A49" s="16">
        <v>5</v>
      </c>
      <c r="B49" s="17" t="e">
        <f>VLOOKUP($B$43&amp;$A49,高中组成绩!$A:$I,MATCH(B$3,高中组成绩!$A$2:$I$2,),0)</f>
        <v>#N/A</v>
      </c>
      <c r="C49" s="17" t="e">
        <f>VLOOKUP($B$43&amp;$A49,高中组成绩!$A:$I,MATCH(C$3,高中组成绩!$A$2:$I$2,),0)</f>
        <v>#N/A</v>
      </c>
      <c r="D49" s="17" t="e">
        <f>VLOOKUP($B$43&amp;$A49,高中组成绩!$A:$I,MATCH(D$3,高中组成绩!$A$2:$I$2,),0)</f>
        <v>#N/A</v>
      </c>
      <c r="E49" s="17" t="e">
        <f>VLOOKUP($B$43&amp;$A49,高中组成绩!$A:$I,MATCH(E$3,高中组成绩!$A$2:$I$2,),0)</f>
        <v>#N/A</v>
      </c>
      <c r="F49" s="17" t="e">
        <f>VLOOKUP($B$43&amp;$A49,高中组成绩!$A:$I,MATCH(F$3,高中组成绩!$A$2:$I$2,),0)</f>
        <v>#N/A</v>
      </c>
      <c r="G49" s="17" t="e">
        <f>VLOOKUP($B$43&amp;$A49,高中组成绩!$A:$I,MATCH(G$3,高中组成绩!$A$2:$I$2,),0)</f>
        <v>#N/A</v>
      </c>
    </row>
    <row r="50" spans="1:7" s="15" customFormat="1" ht="21.95" customHeight="1" x14ac:dyDescent="0.15">
      <c r="A50" s="16">
        <v>6</v>
      </c>
      <c r="B50" s="17" t="e">
        <f>VLOOKUP($B$43&amp;$A50,高中组成绩!$A:$I,MATCH(B$3,高中组成绩!$A$2:$I$2,),0)</f>
        <v>#N/A</v>
      </c>
      <c r="C50" s="17" t="e">
        <f>VLOOKUP($B$43&amp;$A50,高中组成绩!$A:$I,MATCH(C$3,高中组成绩!$A$2:$I$2,),0)</f>
        <v>#N/A</v>
      </c>
      <c r="D50" s="17" t="e">
        <f>VLOOKUP($B$43&amp;$A50,高中组成绩!$A:$I,MATCH(D$3,高中组成绩!$A$2:$I$2,),0)</f>
        <v>#N/A</v>
      </c>
      <c r="E50" s="17" t="e">
        <f>VLOOKUP($B$43&amp;$A50,高中组成绩!$A:$I,MATCH(E$3,高中组成绩!$A$2:$I$2,),0)</f>
        <v>#N/A</v>
      </c>
      <c r="F50" s="17" t="e">
        <f>VLOOKUP($B$43&amp;$A50,高中组成绩!$A:$I,MATCH(F$3,高中组成绩!$A$2:$I$2,),0)</f>
        <v>#N/A</v>
      </c>
      <c r="G50" s="17" t="e">
        <f>VLOOKUP($B$43&amp;$A50,高中组成绩!$A:$I,MATCH(G$3,高中组成绩!$A$2:$I$2,),0)</f>
        <v>#N/A</v>
      </c>
    </row>
    <row r="51" spans="1:7" s="15" customFormat="1" ht="21.95" customHeight="1" x14ac:dyDescent="0.15">
      <c r="A51" s="16">
        <v>7</v>
      </c>
      <c r="B51" s="17" t="e">
        <f>VLOOKUP($B$43&amp;$A51,高中组成绩!$A:$I,MATCH(B$3,高中组成绩!$A$2:$I$2,),0)</f>
        <v>#N/A</v>
      </c>
      <c r="C51" s="17" t="e">
        <f>VLOOKUP($B$43&amp;$A51,高中组成绩!$A:$I,MATCH(C$3,高中组成绩!$A$2:$I$2,),0)</f>
        <v>#N/A</v>
      </c>
      <c r="D51" s="17" t="e">
        <f>VLOOKUP($B$43&amp;$A51,高中组成绩!$A:$I,MATCH(D$3,高中组成绩!$A$2:$I$2,),0)</f>
        <v>#N/A</v>
      </c>
      <c r="E51" s="17" t="e">
        <f>VLOOKUP($B$43&amp;$A51,高中组成绩!$A:$I,MATCH(E$3,高中组成绩!$A$2:$I$2,),0)</f>
        <v>#N/A</v>
      </c>
      <c r="F51" s="17" t="e">
        <f>VLOOKUP($B$43&amp;$A51,高中组成绩!$A:$I,MATCH(F$3,高中组成绩!$A$2:$I$2,),0)</f>
        <v>#N/A</v>
      </c>
      <c r="G51" s="17" t="e">
        <f>VLOOKUP($B$43&amp;$A51,高中组成绩!$A:$I,MATCH(G$3,高中组成绩!$A$2:$I$2,),0)</f>
        <v>#N/A</v>
      </c>
    </row>
    <row r="52" spans="1:7" s="15" customFormat="1" ht="21.95" customHeight="1" x14ac:dyDescent="0.15">
      <c r="A52" s="16">
        <v>8</v>
      </c>
      <c r="B52" s="17" t="e">
        <f>VLOOKUP($B$43&amp;$A52,高中组成绩!$A:$I,MATCH(B$3,高中组成绩!$A$2:$I$2,),0)</f>
        <v>#N/A</v>
      </c>
      <c r="C52" s="17" t="e">
        <f>VLOOKUP($B$43&amp;$A52,高中组成绩!$A:$I,MATCH(C$3,高中组成绩!$A$2:$I$2,),0)</f>
        <v>#N/A</v>
      </c>
      <c r="D52" s="17" t="e">
        <f>VLOOKUP($B$43&amp;$A52,高中组成绩!$A:$I,MATCH(D$3,高中组成绩!$A$2:$I$2,),0)</f>
        <v>#N/A</v>
      </c>
      <c r="E52" s="17" t="e">
        <f>VLOOKUP($B$43&amp;$A52,高中组成绩!$A:$I,MATCH(E$3,高中组成绩!$A$2:$I$2,),0)</f>
        <v>#N/A</v>
      </c>
      <c r="F52" s="17" t="e">
        <f>VLOOKUP($B$43&amp;$A52,高中组成绩!$A:$I,MATCH(F$3,高中组成绩!$A$2:$I$2,),0)</f>
        <v>#N/A</v>
      </c>
      <c r="G52" s="17" t="e">
        <f>VLOOKUP($B$43&amp;$A52,高中组成绩!$A:$I,MATCH(G$3,高中组成绩!$A$2:$I$2,),0)</f>
        <v>#N/A</v>
      </c>
    </row>
    <row r="53" spans="1:7" s="15" customFormat="1" ht="21.95" customHeight="1" x14ac:dyDescent="0.15">
      <c r="A53" s="16">
        <v>9</v>
      </c>
      <c r="B53" s="17" t="e">
        <f>VLOOKUP($B$43&amp;$A53,高中组成绩!$A:$I,MATCH(B$3,高中组成绩!$A$2:$I$2,),0)</f>
        <v>#N/A</v>
      </c>
      <c r="C53" s="17" t="e">
        <f>VLOOKUP($B$43&amp;$A53,高中组成绩!$A:$I,MATCH(C$3,高中组成绩!$A$2:$I$2,),0)</f>
        <v>#N/A</v>
      </c>
      <c r="D53" s="17" t="e">
        <f>VLOOKUP($B$43&amp;$A53,高中组成绩!$A:$I,MATCH(D$3,高中组成绩!$A$2:$I$2,),0)</f>
        <v>#N/A</v>
      </c>
      <c r="E53" s="17" t="e">
        <f>VLOOKUP($B$43&amp;$A53,高中组成绩!$A:$I,MATCH(E$3,高中组成绩!$A$2:$I$2,),0)</f>
        <v>#N/A</v>
      </c>
      <c r="F53" s="17" t="e">
        <f>VLOOKUP($B$43&amp;$A53,高中组成绩!$A:$I,MATCH(F$3,高中组成绩!$A$2:$I$2,),0)</f>
        <v>#N/A</v>
      </c>
      <c r="G53" s="17" t="e">
        <f>VLOOKUP($B$43&amp;$A53,高中组成绩!$A:$I,MATCH(G$3,高中组成绩!$A$2:$I$2,),0)</f>
        <v>#N/A</v>
      </c>
    </row>
    <row r="54" spans="1:7" s="15" customFormat="1" ht="21.95" customHeight="1" x14ac:dyDescent="0.15">
      <c r="A54" s="16">
        <v>10</v>
      </c>
      <c r="B54" s="17" t="e">
        <f>VLOOKUP($B$43&amp;$A54,高中组成绩!$A:$I,MATCH(B$3,高中组成绩!$A$2:$I$2,),0)</f>
        <v>#N/A</v>
      </c>
      <c r="C54" s="17" t="e">
        <f>VLOOKUP($B$43&amp;$A54,高中组成绩!$A:$I,MATCH(C$3,高中组成绩!$A$2:$I$2,),0)</f>
        <v>#N/A</v>
      </c>
      <c r="D54" s="17" t="e">
        <f>VLOOKUP($B$43&amp;$A54,高中组成绩!$A:$I,MATCH(D$3,高中组成绩!$A$2:$I$2,),0)</f>
        <v>#N/A</v>
      </c>
      <c r="E54" s="17" t="e">
        <f>VLOOKUP($B$43&amp;$A54,高中组成绩!$A:$I,MATCH(E$3,高中组成绩!$A$2:$I$2,),0)</f>
        <v>#N/A</v>
      </c>
      <c r="F54" s="17" t="e">
        <f>VLOOKUP($B$43&amp;$A54,高中组成绩!$A:$I,MATCH(F$3,高中组成绩!$A$2:$I$2,),0)</f>
        <v>#N/A</v>
      </c>
      <c r="G54" s="17" t="e">
        <f>VLOOKUP($B$43&amp;$A54,高中组成绩!$A:$I,MATCH(G$3,高中组成绩!$A$2:$I$2,),0)</f>
        <v>#N/A</v>
      </c>
    </row>
    <row r="55" spans="1:7" s="15" customFormat="1" ht="21.95" customHeight="1" x14ac:dyDescent="0.15">
      <c r="A55" s="16">
        <v>11</v>
      </c>
      <c r="B55" s="17" t="e">
        <f>VLOOKUP($B$43&amp;$A55,高中组成绩!$A:$I,MATCH(B$3,高中组成绩!$A$2:$I$2,),0)</f>
        <v>#N/A</v>
      </c>
      <c r="C55" s="17" t="e">
        <f>VLOOKUP($B$43&amp;$A55,高中组成绩!$A:$I,MATCH(C$3,高中组成绩!$A$2:$I$2,),0)</f>
        <v>#N/A</v>
      </c>
      <c r="D55" s="17" t="e">
        <f>VLOOKUP($B$43&amp;$A55,高中组成绩!$A:$I,MATCH(D$3,高中组成绩!$A$2:$I$2,),0)</f>
        <v>#N/A</v>
      </c>
      <c r="E55" s="17" t="e">
        <f>VLOOKUP($B$43&amp;$A55,高中组成绩!$A:$I,MATCH(E$3,高中组成绩!$A$2:$I$2,),0)</f>
        <v>#N/A</v>
      </c>
      <c r="F55" s="17" t="e">
        <f>VLOOKUP($B$43&amp;$A55,高中组成绩!$A:$I,MATCH(F$3,高中组成绩!$A$2:$I$2,),0)</f>
        <v>#N/A</v>
      </c>
      <c r="G55" s="17" t="e">
        <f>VLOOKUP($B$43&amp;$A55,高中组成绩!$A:$I,MATCH(G$3,高中组成绩!$A$2:$I$2,),0)</f>
        <v>#N/A</v>
      </c>
    </row>
    <row r="56" spans="1:7" s="15" customFormat="1" ht="21.95" customHeight="1" x14ac:dyDescent="0.15">
      <c r="A56" s="16">
        <v>12</v>
      </c>
      <c r="B56" s="17" t="e">
        <f>VLOOKUP($B$43&amp;$A56,高中组成绩!$A:$I,MATCH(B$3,高中组成绩!$A$2:$I$2,),0)</f>
        <v>#N/A</v>
      </c>
      <c r="C56" s="17" t="e">
        <f>VLOOKUP($B$43&amp;$A56,高中组成绩!$A:$I,MATCH(C$3,高中组成绩!$A$2:$I$2,),0)</f>
        <v>#N/A</v>
      </c>
      <c r="D56" s="17" t="e">
        <f>VLOOKUP($B$43&amp;$A56,高中组成绩!$A:$I,MATCH(D$3,高中组成绩!$A$2:$I$2,),0)</f>
        <v>#N/A</v>
      </c>
      <c r="E56" s="17" t="e">
        <f>VLOOKUP($B$43&amp;$A56,高中组成绩!$A:$I,MATCH(E$3,高中组成绩!$A$2:$I$2,),0)</f>
        <v>#N/A</v>
      </c>
      <c r="F56" s="17" t="e">
        <f>VLOOKUP($B$43&amp;$A56,高中组成绩!$A:$I,MATCH(F$3,高中组成绩!$A$2:$I$2,),0)</f>
        <v>#N/A</v>
      </c>
      <c r="G56" s="17" t="e">
        <f>VLOOKUP($B$43&amp;$A56,高中组成绩!$A:$I,MATCH(G$3,高中组成绩!$A$2:$I$2,),0)</f>
        <v>#N/A</v>
      </c>
    </row>
    <row r="57" spans="1:7" s="15" customFormat="1" ht="21.95" customHeight="1" x14ac:dyDescent="0.15">
      <c r="A57" s="16">
        <v>13</v>
      </c>
      <c r="B57" s="17" t="e">
        <f>VLOOKUP($B$43&amp;$A57,高中组成绩!$A:$I,MATCH(B$3,高中组成绩!$A$2:$I$2,),0)</f>
        <v>#N/A</v>
      </c>
      <c r="C57" s="17" t="e">
        <f>VLOOKUP($B$43&amp;$A57,高中组成绩!$A:$I,MATCH(C$3,高中组成绩!$A$2:$I$2,),0)</f>
        <v>#N/A</v>
      </c>
      <c r="D57" s="17" t="e">
        <f>VLOOKUP($B$43&amp;$A57,高中组成绩!$A:$I,MATCH(D$3,高中组成绩!$A$2:$I$2,),0)</f>
        <v>#N/A</v>
      </c>
      <c r="E57" s="17" t="e">
        <f>VLOOKUP($B$43&amp;$A57,高中组成绩!$A:$I,MATCH(E$3,高中组成绩!$A$2:$I$2,),0)</f>
        <v>#N/A</v>
      </c>
      <c r="F57" s="17" t="e">
        <f>VLOOKUP($B$43&amp;$A57,高中组成绩!$A:$I,MATCH(F$3,高中组成绩!$A$2:$I$2,),0)</f>
        <v>#N/A</v>
      </c>
      <c r="G57" s="17" t="e">
        <f>VLOOKUP($B$43&amp;$A57,高中组成绩!$A:$I,MATCH(G$3,高中组成绩!$A$2:$I$2,),0)</f>
        <v>#N/A</v>
      </c>
    </row>
    <row r="58" spans="1:7" s="15" customFormat="1" ht="21.95" customHeight="1" x14ac:dyDescent="0.15">
      <c r="A58" s="16">
        <v>14</v>
      </c>
      <c r="B58" s="17" t="e">
        <f>VLOOKUP($B$43&amp;$A58,高中组成绩!$A:$I,MATCH(B$3,高中组成绩!$A$2:$I$2,),0)</f>
        <v>#N/A</v>
      </c>
      <c r="C58" s="17" t="e">
        <f>VLOOKUP($B$43&amp;$A58,高中组成绩!$A:$I,MATCH(C$3,高中组成绩!$A$2:$I$2,),0)</f>
        <v>#N/A</v>
      </c>
      <c r="D58" s="17" t="e">
        <f>VLOOKUP($B$43&amp;$A58,高中组成绩!$A:$I,MATCH(D$3,高中组成绩!$A$2:$I$2,),0)</f>
        <v>#N/A</v>
      </c>
      <c r="E58" s="17" t="e">
        <f>VLOOKUP($B$43&amp;$A58,高中组成绩!$A:$I,MATCH(E$3,高中组成绩!$A$2:$I$2,),0)</f>
        <v>#N/A</v>
      </c>
      <c r="F58" s="17" t="e">
        <f>VLOOKUP($B$43&amp;$A58,高中组成绩!$A:$I,MATCH(F$3,高中组成绩!$A$2:$I$2,),0)</f>
        <v>#N/A</v>
      </c>
      <c r="G58" s="17" t="e">
        <f>VLOOKUP($B$43&amp;$A58,高中组成绩!$A:$I,MATCH(G$3,高中组成绩!$A$2:$I$2,),0)</f>
        <v>#N/A</v>
      </c>
    </row>
    <row r="59" spans="1:7" s="15" customFormat="1" ht="21.95" customHeight="1" x14ac:dyDescent="0.15">
      <c r="A59" s="16">
        <v>15</v>
      </c>
      <c r="B59" s="17" t="e">
        <f>VLOOKUP($B$43&amp;$A59,高中组成绩!$A:$I,MATCH(B$3,高中组成绩!$A$2:$I$2,),0)</f>
        <v>#N/A</v>
      </c>
      <c r="C59" s="17" t="e">
        <f>VLOOKUP($B$43&amp;$A59,高中组成绩!$A:$I,MATCH(C$3,高中组成绩!$A$2:$I$2,),0)</f>
        <v>#N/A</v>
      </c>
      <c r="D59" s="17" t="e">
        <f>VLOOKUP($B$43&amp;$A59,高中组成绩!$A:$I,MATCH(D$3,高中组成绩!$A$2:$I$2,),0)</f>
        <v>#N/A</v>
      </c>
      <c r="E59" s="17" t="e">
        <f>VLOOKUP($B$43&amp;$A59,高中组成绩!$A:$I,MATCH(E$3,高中组成绩!$A$2:$I$2,),0)</f>
        <v>#N/A</v>
      </c>
      <c r="F59" s="17" t="e">
        <f>VLOOKUP($B$43&amp;$A59,高中组成绩!$A:$I,MATCH(F$3,高中组成绩!$A$2:$I$2,),0)</f>
        <v>#N/A</v>
      </c>
      <c r="G59" s="17" t="e">
        <f>VLOOKUP($B$43&amp;$A59,高中组成绩!$A:$I,MATCH(G$3,高中组成绩!$A$2:$I$2,),0)</f>
        <v>#N/A</v>
      </c>
    </row>
    <row r="60" spans="1:7" s="15" customFormat="1" ht="21.95" customHeight="1" x14ac:dyDescent="0.15">
      <c r="A60" s="16">
        <v>16</v>
      </c>
      <c r="B60" s="17" t="e">
        <f>VLOOKUP($B$43&amp;$A60,高中组成绩!$A:$I,MATCH(B$3,高中组成绩!$A$2:$I$2,),0)</f>
        <v>#N/A</v>
      </c>
      <c r="C60" s="17" t="e">
        <f>VLOOKUP($B$43&amp;$A60,高中组成绩!$A:$I,MATCH(C$3,高中组成绩!$A$2:$I$2,),0)</f>
        <v>#N/A</v>
      </c>
      <c r="D60" s="17" t="e">
        <f>VLOOKUP($B$43&amp;$A60,高中组成绩!$A:$I,MATCH(D$3,高中组成绩!$A$2:$I$2,),0)</f>
        <v>#N/A</v>
      </c>
      <c r="E60" s="17" t="e">
        <f>VLOOKUP($B$43&amp;$A60,高中组成绩!$A:$I,MATCH(E$3,高中组成绩!$A$2:$I$2,),0)</f>
        <v>#N/A</v>
      </c>
      <c r="F60" s="17" t="e">
        <f>VLOOKUP($B$43&amp;$A60,高中组成绩!$A:$I,MATCH(F$3,高中组成绩!$A$2:$I$2,),0)</f>
        <v>#N/A</v>
      </c>
      <c r="G60" s="17" t="e">
        <f>VLOOKUP($B$43&amp;$A60,高中组成绩!$A:$I,MATCH(G$3,高中组成绩!$A$2:$I$2,),0)</f>
        <v>#N/A</v>
      </c>
    </row>
    <row r="61" spans="1:7" s="15" customFormat="1" ht="21.95" customHeight="1" x14ac:dyDescent="0.15">
      <c r="A61" s="16">
        <v>17</v>
      </c>
      <c r="B61" s="17" t="e">
        <f>VLOOKUP($B$43&amp;$A61,高中组成绩!$A:$I,MATCH(B$3,高中组成绩!$A$2:$I$2,),0)</f>
        <v>#N/A</v>
      </c>
      <c r="C61" s="17" t="e">
        <f>VLOOKUP($B$43&amp;$A61,高中组成绩!$A:$I,MATCH(C$3,高中组成绩!$A$2:$I$2,),0)</f>
        <v>#N/A</v>
      </c>
      <c r="D61" s="17" t="e">
        <f>VLOOKUP($B$43&amp;$A61,高中组成绩!$A:$I,MATCH(D$3,高中组成绩!$A$2:$I$2,),0)</f>
        <v>#N/A</v>
      </c>
      <c r="E61" s="17" t="e">
        <f>VLOOKUP($B$43&amp;$A61,高中组成绩!$A:$I,MATCH(E$3,高中组成绩!$A$2:$I$2,),0)</f>
        <v>#N/A</v>
      </c>
      <c r="F61" s="17" t="e">
        <f>VLOOKUP($B$43&amp;$A61,高中组成绩!$A:$I,MATCH(F$3,高中组成绩!$A$2:$I$2,),0)</f>
        <v>#N/A</v>
      </c>
      <c r="G61" s="17" t="e">
        <f>VLOOKUP($B$43&amp;$A61,高中组成绩!$A:$I,MATCH(G$3,高中组成绩!$A$2:$I$2,),0)</f>
        <v>#N/A</v>
      </c>
    </row>
    <row r="62" spans="1:7" s="15" customFormat="1" ht="21.95" customHeight="1" x14ac:dyDescent="0.15">
      <c r="A62" s="16">
        <v>18</v>
      </c>
      <c r="B62" s="17" t="e">
        <f>VLOOKUP($B$43&amp;$A62,高中组成绩!$A:$I,MATCH(B$3,高中组成绩!$A$2:$I$2,),0)</f>
        <v>#N/A</v>
      </c>
      <c r="C62" s="17" t="e">
        <f>VLOOKUP($B$43&amp;$A62,高中组成绩!$A:$I,MATCH(C$3,高中组成绩!$A$2:$I$2,),0)</f>
        <v>#N/A</v>
      </c>
      <c r="D62" s="17" t="e">
        <f>VLOOKUP($B$43&amp;$A62,高中组成绩!$A:$I,MATCH(D$3,高中组成绩!$A$2:$I$2,),0)</f>
        <v>#N/A</v>
      </c>
      <c r="E62" s="17" t="e">
        <f>VLOOKUP($B$43&amp;$A62,高中组成绩!$A:$I,MATCH(E$3,高中组成绩!$A$2:$I$2,),0)</f>
        <v>#N/A</v>
      </c>
      <c r="F62" s="17" t="e">
        <f>VLOOKUP($B$43&amp;$A62,高中组成绩!$A:$I,MATCH(F$3,高中组成绩!$A$2:$I$2,),0)</f>
        <v>#N/A</v>
      </c>
      <c r="G62" s="17" t="e">
        <f>VLOOKUP($B$43&amp;$A62,高中组成绩!$A:$I,MATCH(G$3,高中组成绩!$A$2:$I$2,),0)</f>
        <v>#N/A</v>
      </c>
    </row>
    <row r="63" spans="1:7" ht="21.95" customHeight="1" x14ac:dyDescent="0.15">
      <c r="A63" s="18" t="s">
        <v>19</v>
      </c>
      <c r="B63" s="12" t="s">
        <v>75</v>
      </c>
      <c r="C63" s="13"/>
      <c r="D63" s="13"/>
      <c r="E63" s="13"/>
      <c r="F63" s="13"/>
      <c r="G63" s="13"/>
    </row>
    <row r="64" spans="1:7" s="15" customFormat="1" ht="30.75" x14ac:dyDescent="0.15">
      <c r="A64" s="38" t="s">
        <v>66</v>
      </c>
      <c r="B64" s="38" t="s">
        <v>67</v>
      </c>
      <c r="C64" s="19" t="s">
        <v>68</v>
      </c>
      <c r="D64" s="19" t="s">
        <v>69</v>
      </c>
      <c r="E64" s="19" t="s">
        <v>70</v>
      </c>
      <c r="F64" s="39" t="s">
        <v>71</v>
      </c>
      <c r="G64" s="38" t="s">
        <v>37</v>
      </c>
    </row>
    <row r="65" spans="1:7" s="15" customFormat="1" ht="21.95" customHeight="1" x14ac:dyDescent="0.15">
      <c r="A65" s="16">
        <v>1</v>
      </c>
      <c r="B65" s="17" t="e">
        <f>VLOOKUP($B$63&amp;$A65,高中组成绩!$A:$I,MATCH(B$3,高中组成绩!$A$2:$I$2,),0)</f>
        <v>#N/A</v>
      </c>
      <c r="C65" s="17" t="e">
        <f>VLOOKUP($B$63&amp;$A65,高中组成绩!$A:$I,MATCH(C$3,高中组成绩!$A$2:$I$2,),0)</f>
        <v>#N/A</v>
      </c>
      <c r="D65" s="17" t="e">
        <f>VLOOKUP($B$63&amp;$A65,高中组成绩!$A:$I,MATCH(D$3,高中组成绩!$A$2:$I$2,),0)</f>
        <v>#N/A</v>
      </c>
      <c r="E65" s="17" t="e">
        <f>VLOOKUP($B$63&amp;$A65,高中组成绩!$A:$I,MATCH(E$3,高中组成绩!$A$2:$I$2,),0)</f>
        <v>#N/A</v>
      </c>
      <c r="F65" s="17" t="e">
        <f>VLOOKUP($B$63&amp;$A65,高中组成绩!$A:$I,MATCH(F$3,高中组成绩!$A$2:$I$2,),0)</f>
        <v>#N/A</v>
      </c>
      <c r="G65" s="17" t="e">
        <f>VLOOKUP($B$63&amp;$A65,高中组成绩!$A:$I,MATCH(G$3,高中组成绩!$A$2:$I$2,),0)</f>
        <v>#N/A</v>
      </c>
    </row>
    <row r="66" spans="1:7" s="15" customFormat="1" ht="21.95" customHeight="1" x14ac:dyDescent="0.15">
      <c r="A66" s="16">
        <v>2</v>
      </c>
      <c r="B66" s="17" t="e">
        <f>VLOOKUP($B$63&amp;$A66,高中组成绩!$A:$I,MATCH(B$3,高中组成绩!$A$2:$I$2,),0)</f>
        <v>#N/A</v>
      </c>
      <c r="C66" s="17" t="e">
        <f>VLOOKUP($B$63&amp;$A66,高中组成绩!$A:$I,MATCH(C$3,高中组成绩!$A$2:$I$2,),0)</f>
        <v>#N/A</v>
      </c>
      <c r="D66" s="17" t="e">
        <f>VLOOKUP($B$63&amp;$A66,高中组成绩!$A:$I,MATCH(D$3,高中组成绩!$A$2:$I$2,),0)</f>
        <v>#N/A</v>
      </c>
      <c r="E66" s="17" t="e">
        <f>VLOOKUP($B$63&amp;$A66,高中组成绩!$A:$I,MATCH(E$3,高中组成绩!$A$2:$I$2,),0)</f>
        <v>#N/A</v>
      </c>
      <c r="F66" s="17" t="e">
        <f>VLOOKUP($B$63&amp;$A66,高中组成绩!$A:$I,MATCH(F$3,高中组成绩!$A$2:$I$2,),0)</f>
        <v>#N/A</v>
      </c>
      <c r="G66" s="17" t="e">
        <f>VLOOKUP($B$63&amp;$A66,高中组成绩!$A:$I,MATCH(G$3,高中组成绩!$A$2:$I$2,),0)</f>
        <v>#N/A</v>
      </c>
    </row>
    <row r="67" spans="1:7" s="15" customFormat="1" ht="21.95" customHeight="1" x14ac:dyDescent="0.15">
      <c r="A67" s="16">
        <v>3</v>
      </c>
      <c r="B67" s="17" t="e">
        <f>VLOOKUP($B$63&amp;$A67,高中组成绩!$A:$I,MATCH(B$3,高中组成绩!$A$2:$I$2,),0)</f>
        <v>#N/A</v>
      </c>
      <c r="C67" s="17" t="e">
        <f>VLOOKUP($B$63&amp;$A67,高中组成绩!$A:$I,MATCH(C$3,高中组成绩!$A$2:$I$2,),0)</f>
        <v>#N/A</v>
      </c>
      <c r="D67" s="17" t="e">
        <f>VLOOKUP($B$63&amp;$A67,高中组成绩!$A:$I,MATCH(D$3,高中组成绩!$A$2:$I$2,),0)</f>
        <v>#N/A</v>
      </c>
      <c r="E67" s="17" t="e">
        <f>VLOOKUP($B$63&amp;$A67,高中组成绩!$A:$I,MATCH(E$3,高中组成绩!$A$2:$I$2,),0)</f>
        <v>#N/A</v>
      </c>
      <c r="F67" s="17" t="e">
        <f>VLOOKUP($B$63&amp;$A67,高中组成绩!$A:$I,MATCH(F$3,高中组成绩!$A$2:$I$2,),0)</f>
        <v>#N/A</v>
      </c>
      <c r="G67" s="17" t="e">
        <f>VLOOKUP($B$63&amp;$A67,高中组成绩!$A:$I,MATCH(G$3,高中组成绩!$A$2:$I$2,),0)</f>
        <v>#N/A</v>
      </c>
    </row>
    <row r="68" spans="1:7" s="15" customFormat="1" ht="21.95" customHeight="1" x14ac:dyDescent="0.15">
      <c r="A68" s="16">
        <v>4</v>
      </c>
      <c r="B68" s="17" t="e">
        <f>VLOOKUP($B$63&amp;$A68,高中组成绩!$A:$I,MATCH(B$3,高中组成绩!$A$2:$I$2,),0)</f>
        <v>#N/A</v>
      </c>
      <c r="C68" s="17" t="e">
        <f>VLOOKUP($B$63&amp;$A68,高中组成绩!$A:$I,MATCH(C$3,高中组成绩!$A$2:$I$2,),0)</f>
        <v>#N/A</v>
      </c>
      <c r="D68" s="17" t="e">
        <f>VLOOKUP($B$63&amp;$A68,高中组成绩!$A:$I,MATCH(D$3,高中组成绩!$A$2:$I$2,),0)</f>
        <v>#N/A</v>
      </c>
      <c r="E68" s="17" t="e">
        <f>VLOOKUP($B$63&amp;$A68,高中组成绩!$A:$I,MATCH(E$3,高中组成绩!$A$2:$I$2,),0)</f>
        <v>#N/A</v>
      </c>
      <c r="F68" s="17" t="e">
        <f>VLOOKUP($B$63&amp;$A68,高中组成绩!$A:$I,MATCH(F$3,高中组成绩!$A$2:$I$2,),0)</f>
        <v>#N/A</v>
      </c>
      <c r="G68" s="17" t="e">
        <f>VLOOKUP($B$63&amp;$A68,高中组成绩!$A:$I,MATCH(G$3,高中组成绩!$A$2:$I$2,),0)</f>
        <v>#N/A</v>
      </c>
    </row>
    <row r="69" spans="1:7" s="15" customFormat="1" ht="21.95" customHeight="1" x14ac:dyDescent="0.15">
      <c r="A69" s="16">
        <v>5</v>
      </c>
      <c r="B69" s="17" t="e">
        <f>VLOOKUP($B$63&amp;$A69,高中组成绩!$A:$I,MATCH(B$3,高中组成绩!$A$2:$I$2,),0)</f>
        <v>#N/A</v>
      </c>
      <c r="C69" s="17" t="e">
        <f>VLOOKUP($B$63&amp;$A69,高中组成绩!$A:$I,MATCH(C$3,高中组成绩!$A$2:$I$2,),0)</f>
        <v>#N/A</v>
      </c>
      <c r="D69" s="17" t="e">
        <f>VLOOKUP($B$63&amp;$A69,高中组成绩!$A:$I,MATCH(D$3,高中组成绩!$A$2:$I$2,),0)</f>
        <v>#N/A</v>
      </c>
      <c r="E69" s="17" t="e">
        <f>VLOOKUP($B$63&amp;$A69,高中组成绩!$A:$I,MATCH(E$3,高中组成绩!$A$2:$I$2,),0)</f>
        <v>#N/A</v>
      </c>
      <c r="F69" s="17" t="e">
        <f>VLOOKUP($B$63&amp;$A69,高中组成绩!$A:$I,MATCH(F$3,高中组成绩!$A$2:$I$2,),0)</f>
        <v>#N/A</v>
      </c>
      <c r="G69" s="17" t="e">
        <f>VLOOKUP($B$63&amp;$A69,高中组成绩!$A:$I,MATCH(G$3,高中组成绩!$A$2:$I$2,),0)</f>
        <v>#N/A</v>
      </c>
    </row>
    <row r="70" spans="1:7" s="15" customFormat="1" ht="21.95" customHeight="1" x14ac:dyDescent="0.15">
      <c r="A70" s="16">
        <v>6</v>
      </c>
      <c r="B70" s="17" t="e">
        <f>VLOOKUP($B$63&amp;$A70,高中组成绩!$A:$I,MATCH(B$3,高中组成绩!$A$2:$I$2,),0)</f>
        <v>#N/A</v>
      </c>
      <c r="C70" s="17" t="e">
        <f>VLOOKUP($B$63&amp;$A70,高中组成绩!$A:$I,MATCH(C$3,高中组成绩!$A$2:$I$2,),0)</f>
        <v>#N/A</v>
      </c>
      <c r="D70" s="17" t="e">
        <f>VLOOKUP($B$63&amp;$A70,高中组成绩!$A:$I,MATCH(D$3,高中组成绩!$A$2:$I$2,),0)</f>
        <v>#N/A</v>
      </c>
      <c r="E70" s="17" t="e">
        <f>VLOOKUP($B$63&amp;$A70,高中组成绩!$A:$I,MATCH(E$3,高中组成绩!$A$2:$I$2,),0)</f>
        <v>#N/A</v>
      </c>
      <c r="F70" s="17" t="e">
        <f>VLOOKUP($B$63&amp;$A70,高中组成绩!$A:$I,MATCH(F$3,高中组成绩!$A$2:$I$2,),0)</f>
        <v>#N/A</v>
      </c>
      <c r="G70" s="17" t="e">
        <f>VLOOKUP($B$63&amp;$A70,高中组成绩!$A:$I,MATCH(G$3,高中组成绩!$A$2:$I$2,),0)</f>
        <v>#N/A</v>
      </c>
    </row>
    <row r="71" spans="1:7" s="15" customFormat="1" ht="21.95" customHeight="1" x14ac:dyDescent="0.15">
      <c r="A71" s="16">
        <v>7</v>
      </c>
      <c r="B71" s="17" t="e">
        <f>VLOOKUP($B$63&amp;$A71,高中组成绩!$A:$I,MATCH(B$3,高中组成绩!$A$2:$I$2,),0)</f>
        <v>#N/A</v>
      </c>
      <c r="C71" s="17" t="e">
        <f>VLOOKUP($B$63&amp;$A71,高中组成绩!$A:$I,MATCH(C$3,高中组成绩!$A$2:$I$2,),0)</f>
        <v>#N/A</v>
      </c>
      <c r="D71" s="17" t="e">
        <f>VLOOKUP($B$63&amp;$A71,高中组成绩!$A:$I,MATCH(D$3,高中组成绩!$A$2:$I$2,),0)</f>
        <v>#N/A</v>
      </c>
      <c r="E71" s="17" t="e">
        <f>VLOOKUP($B$63&amp;$A71,高中组成绩!$A:$I,MATCH(E$3,高中组成绩!$A$2:$I$2,),0)</f>
        <v>#N/A</v>
      </c>
      <c r="F71" s="17" t="e">
        <f>VLOOKUP($B$63&amp;$A71,高中组成绩!$A:$I,MATCH(F$3,高中组成绩!$A$2:$I$2,),0)</f>
        <v>#N/A</v>
      </c>
      <c r="G71" s="17" t="e">
        <f>VLOOKUP($B$63&amp;$A71,高中组成绩!$A:$I,MATCH(G$3,高中组成绩!$A$2:$I$2,),0)</f>
        <v>#N/A</v>
      </c>
    </row>
    <row r="72" spans="1:7" s="15" customFormat="1" ht="21.95" customHeight="1" x14ac:dyDescent="0.15">
      <c r="A72" s="16">
        <v>8</v>
      </c>
      <c r="B72" s="17" t="e">
        <f>VLOOKUP($B$63&amp;$A72,高中组成绩!$A:$I,MATCH(B$3,高中组成绩!$A$2:$I$2,),0)</f>
        <v>#N/A</v>
      </c>
      <c r="C72" s="17" t="e">
        <f>VLOOKUP($B$63&amp;$A72,高中组成绩!$A:$I,MATCH(C$3,高中组成绩!$A$2:$I$2,),0)</f>
        <v>#N/A</v>
      </c>
      <c r="D72" s="17" t="e">
        <f>VLOOKUP($B$63&amp;$A72,高中组成绩!$A:$I,MATCH(D$3,高中组成绩!$A$2:$I$2,),0)</f>
        <v>#N/A</v>
      </c>
      <c r="E72" s="17" t="e">
        <f>VLOOKUP($B$63&amp;$A72,高中组成绩!$A:$I,MATCH(E$3,高中组成绩!$A$2:$I$2,),0)</f>
        <v>#N/A</v>
      </c>
      <c r="F72" s="17" t="e">
        <f>VLOOKUP($B$63&amp;$A72,高中组成绩!$A:$I,MATCH(F$3,高中组成绩!$A$2:$I$2,),0)</f>
        <v>#N/A</v>
      </c>
      <c r="G72" s="17" t="e">
        <f>VLOOKUP($B$63&amp;$A72,高中组成绩!$A:$I,MATCH(G$3,高中组成绩!$A$2:$I$2,),0)</f>
        <v>#N/A</v>
      </c>
    </row>
    <row r="73" spans="1:7" s="15" customFormat="1" ht="21.95" customHeight="1" x14ac:dyDescent="0.15">
      <c r="A73" s="16">
        <v>9</v>
      </c>
      <c r="B73" s="17" t="e">
        <f>VLOOKUP($B$63&amp;$A73,高中组成绩!$A:$I,MATCH(B$3,高中组成绩!$A$2:$I$2,),0)</f>
        <v>#N/A</v>
      </c>
      <c r="C73" s="17" t="e">
        <f>VLOOKUP($B$63&amp;$A73,高中组成绩!$A:$I,MATCH(C$3,高中组成绩!$A$2:$I$2,),0)</f>
        <v>#N/A</v>
      </c>
      <c r="D73" s="17" t="e">
        <f>VLOOKUP($B$63&amp;$A73,高中组成绩!$A:$I,MATCH(D$3,高中组成绩!$A$2:$I$2,),0)</f>
        <v>#N/A</v>
      </c>
      <c r="E73" s="17" t="e">
        <f>VLOOKUP($B$63&amp;$A73,高中组成绩!$A:$I,MATCH(E$3,高中组成绩!$A$2:$I$2,),0)</f>
        <v>#N/A</v>
      </c>
      <c r="F73" s="17" t="e">
        <f>VLOOKUP($B$63&amp;$A73,高中组成绩!$A:$I,MATCH(F$3,高中组成绩!$A$2:$I$2,),0)</f>
        <v>#N/A</v>
      </c>
      <c r="G73" s="17" t="e">
        <f>VLOOKUP($B$63&amp;$A73,高中组成绩!$A:$I,MATCH(G$3,高中组成绩!$A$2:$I$2,),0)</f>
        <v>#N/A</v>
      </c>
    </row>
    <row r="74" spans="1:7" s="15" customFormat="1" ht="21.95" customHeight="1" x14ac:dyDescent="0.15">
      <c r="A74" s="16">
        <v>10</v>
      </c>
      <c r="B74" s="17" t="e">
        <f>VLOOKUP($B$63&amp;$A74,高中组成绩!$A:$I,MATCH(B$3,高中组成绩!$A$2:$I$2,),0)</f>
        <v>#N/A</v>
      </c>
      <c r="C74" s="17" t="e">
        <f>VLOOKUP($B$63&amp;$A74,高中组成绩!$A:$I,MATCH(C$3,高中组成绩!$A$2:$I$2,),0)</f>
        <v>#N/A</v>
      </c>
      <c r="D74" s="17" t="e">
        <f>VLOOKUP($B$63&amp;$A74,高中组成绩!$A:$I,MATCH(D$3,高中组成绩!$A$2:$I$2,),0)</f>
        <v>#N/A</v>
      </c>
      <c r="E74" s="17" t="e">
        <f>VLOOKUP($B$63&amp;$A74,高中组成绩!$A:$I,MATCH(E$3,高中组成绩!$A$2:$I$2,),0)</f>
        <v>#N/A</v>
      </c>
      <c r="F74" s="17" t="e">
        <f>VLOOKUP($B$63&amp;$A74,高中组成绩!$A:$I,MATCH(F$3,高中组成绩!$A$2:$I$2,),0)</f>
        <v>#N/A</v>
      </c>
      <c r="G74" s="17" t="e">
        <f>VLOOKUP($B$63&amp;$A74,高中组成绩!$A:$I,MATCH(G$3,高中组成绩!$A$2:$I$2,),0)</f>
        <v>#N/A</v>
      </c>
    </row>
    <row r="75" spans="1:7" s="15" customFormat="1" ht="21.95" customHeight="1" x14ac:dyDescent="0.15">
      <c r="A75" s="16">
        <v>11</v>
      </c>
      <c r="B75" s="17" t="e">
        <f>VLOOKUP($B$63&amp;$A75,高中组成绩!$A:$I,MATCH(B$3,高中组成绩!$A$2:$I$2,),0)</f>
        <v>#N/A</v>
      </c>
      <c r="C75" s="17" t="e">
        <f>VLOOKUP($B$63&amp;$A75,高中组成绩!$A:$I,MATCH(C$3,高中组成绩!$A$2:$I$2,),0)</f>
        <v>#N/A</v>
      </c>
      <c r="D75" s="17" t="e">
        <f>VLOOKUP($B$63&amp;$A75,高中组成绩!$A:$I,MATCH(D$3,高中组成绩!$A$2:$I$2,),0)</f>
        <v>#N/A</v>
      </c>
      <c r="E75" s="17" t="e">
        <f>VLOOKUP($B$63&amp;$A75,高中组成绩!$A:$I,MATCH(E$3,高中组成绩!$A$2:$I$2,),0)</f>
        <v>#N/A</v>
      </c>
      <c r="F75" s="17" t="e">
        <f>VLOOKUP($B$63&amp;$A75,高中组成绩!$A:$I,MATCH(F$3,高中组成绩!$A$2:$I$2,),0)</f>
        <v>#N/A</v>
      </c>
      <c r="G75" s="17" t="e">
        <f>VLOOKUP($B$63&amp;$A75,高中组成绩!$A:$I,MATCH(G$3,高中组成绩!$A$2:$I$2,),0)</f>
        <v>#N/A</v>
      </c>
    </row>
    <row r="76" spans="1:7" s="15" customFormat="1" ht="21.95" customHeight="1" x14ac:dyDescent="0.15">
      <c r="A76" s="16">
        <v>12</v>
      </c>
      <c r="B76" s="17" t="e">
        <f>VLOOKUP($B$63&amp;$A76,高中组成绩!$A:$I,MATCH(B$3,高中组成绩!$A$2:$I$2,),0)</f>
        <v>#N/A</v>
      </c>
      <c r="C76" s="17" t="e">
        <f>VLOOKUP($B$63&amp;$A76,高中组成绩!$A:$I,MATCH(C$3,高中组成绩!$A$2:$I$2,),0)</f>
        <v>#N/A</v>
      </c>
      <c r="D76" s="17" t="e">
        <f>VLOOKUP($B$63&amp;$A76,高中组成绩!$A:$I,MATCH(D$3,高中组成绩!$A$2:$I$2,),0)</f>
        <v>#N/A</v>
      </c>
      <c r="E76" s="17" t="e">
        <f>VLOOKUP($B$63&amp;$A76,高中组成绩!$A:$I,MATCH(E$3,高中组成绩!$A$2:$I$2,),0)</f>
        <v>#N/A</v>
      </c>
      <c r="F76" s="17" t="e">
        <f>VLOOKUP($B$63&amp;$A76,高中组成绩!$A:$I,MATCH(F$3,高中组成绩!$A$2:$I$2,),0)</f>
        <v>#N/A</v>
      </c>
      <c r="G76" s="17" t="e">
        <f>VLOOKUP($B$63&amp;$A76,高中组成绩!$A:$I,MATCH(G$3,高中组成绩!$A$2:$I$2,),0)</f>
        <v>#N/A</v>
      </c>
    </row>
    <row r="77" spans="1:7" s="15" customFormat="1" ht="21.95" customHeight="1" x14ac:dyDescent="0.15">
      <c r="A77" s="16">
        <v>13</v>
      </c>
      <c r="B77" s="17" t="e">
        <f>VLOOKUP($B$63&amp;$A77,高中组成绩!$A:$I,MATCH(B$3,高中组成绩!$A$2:$I$2,),0)</f>
        <v>#N/A</v>
      </c>
      <c r="C77" s="17" t="e">
        <f>VLOOKUP($B$63&amp;$A77,高中组成绩!$A:$I,MATCH(C$3,高中组成绩!$A$2:$I$2,),0)</f>
        <v>#N/A</v>
      </c>
      <c r="D77" s="17" t="e">
        <f>VLOOKUP($B$63&amp;$A77,高中组成绩!$A:$I,MATCH(D$3,高中组成绩!$A$2:$I$2,),0)</f>
        <v>#N/A</v>
      </c>
      <c r="E77" s="17" t="e">
        <f>VLOOKUP($B$63&amp;$A77,高中组成绩!$A:$I,MATCH(E$3,高中组成绩!$A$2:$I$2,),0)</f>
        <v>#N/A</v>
      </c>
      <c r="F77" s="17" t="e">
        <f>VLOOKUP($B$63&amp;$A77,高中组成绩!$A:$I,MATCH(F$3,高中组成绩!$A$2:$I$2,),0)</f>
        <v>#N/A</v>
      </c>
      <c r="G77" s="17" t="e">
        <f>VLOOKUP($B$63&amp;$A77,高中组成绩!$A:$I,MATCH(G$3,高中组成绩!$A$2:$I$2,),0)</f>
        <v>#N/A</v>
      </c>
    </row>
    <row r="78" spans="1:7" s="15" customFormat="1" ht="21.95" customHeight="1" x14ac:dyDescent="0.15">
      <c r="A78" s="16">
        <v>14</v>
      </c>
      <c r="B78" s="17" t="e">
        <f>VLOOKUP($B$63&amp;$A78,高中组成绩!$A:$I,MATCH(B$3,高中组成绩!$A$2:$I$2,),0)</f>
        <v>#N/A</v>
      </c>
      <c r="C78" s="17" t="e">
        <f>VLOOKUP($B$63&amp;$A78,高中组成绩!$A:$I,MATCH(C$3,高中组成绩!$A$2:$I$2,),0)</f>
        <v>#N/A</v>
      </c>
      <c r="D78" s="17" t="e">
        <f>VLOOKUP($B$63&amp;$A78,高中组成绩!$A:$I,MATCH(D$3,高中组成绩!$A$2:$I$2,),0)</f>
        <v>#N/A</v>
      </c>
      <c r="E78" s="17" t="e">
        <f>VLOOKUP($B$63&amp;$A78,高中组成绩!$A:$I,MATCH(E$3,高中组成绩!$A$2:$I$2,),0)</f>
        <v>#N/A</v>
      </c>
      <c r="F78" s="17" t="e">
        <f>VLOOKUP($B$63&amp;$A78,高中组成绩!$A:$I,MATCH(F$3,高中组成绩!$A$2:$I$2,),0)</f>
        <v>#N/A</v>
      </c>
      <c r="G78" s="17" t="e">
        <f>VLOOKUP($B$63&amp;$A78,高中组成绩!$A:$I,MATCH(G$3,高中组成绩!$A$2:$I$2,),0)</f>
        <v>#N/A</v>
      </c>
    </row>
    <row r="79" spans="1:7" s="15" customFormat="1" ht="21.95" customHeight="1" x14ac:dyDescent="0.15">
      <c r="A79" s="16">
        <v>15</v>
      </c>
      <c r="B79" s="17" t="e">
        <f>VLOOKUP($B$63&amp;$A79,高中组成绩!$A:$I,MATCH(B$3,高中组成绩!$A$2:$I$2,),0)</f>
        <v>#N/A</v>
      </c>
      <c r="C79" s="17" t="e">
        <f>VLOOKUP($B$63&amp;$A79,高中组成绩!$A:$I,MATCH(C$3,高中组成绩!$A$2:$I$2,),0)</f>
        <v>#N/A</v>
      </c>
      <c r="D79" s="17" t="e">
        <f>VLOOKUP($B$63&amp;$A79,高中组成绩!$A:$I,MATCH(D$3,高中组成绩!$A$2:$I$2,),0)</f>
        <v>#N/A</v>
      </c>
      <c r="E79" s="17" t="e">
        <f>VLOOKUP($B$63&amp;$A79,高中组成绩!$A:$I,MATCH(E$3,高中组成绩!$A$2:$I$2,),0)</f>
        <v>#N/A</v>
      </c>
      <c r="F79" s="17" t="e">
        <f>VLOOKUP($B$63&amp;$A79,高中组成绩!$A:$I,MATCH(F$3,高中组成绩!$A$2:$I$2,),0)</f>
        <v>#N/A</v>
      </c>
      <c r="G79" s="17" t="e">
        <f>VLOOKUP($B$63&amp;$A79,高中组成绩!$A:$I,MATCH(G$3,高中组成绩!$A$2:$I$2,),0)</f>
        <v>#N/A</v>
      </c>
    </row>
    <row r="80" spans="1:7" ht="23.1" customHeight="1" x14ac:dyDescent="0.15">
      <c r="A80" s="18" t="s">
        <v>19</v>
      </c>
      <c r="B80" s="12" t="s">
        <v>23</v>
      </c>
      <c r="C80" s="13"/>
      <c r="D80" s="13"/>
      <c r="E80" s="13"/>
      <c r="F80" s="13"/>
      <c r="G80" s="13"/>
    </row>
    <row r="81" spans="1:7" s="15" customFormat="1" ht="30.75" x14ac:dyDescent="0.15">
      <c r="A81" s="38" t="s">
        <v>66</v>
      </c>
      <c r="B81" s="38" t="s">
        <v>67</v>
      </c>
      <c r="C81" s="19" t="s">
        <v>68</v>
      </c>
      <c r="D81" s="19" t="s">
        <v>69</v>
      </c>
      <c r="E81" s="19" t="s">
        <v>70</v>
      </c>
      <c r="F81" s="39" t="s">
        <v>71</v>
      </c>
      <c r="G81" s="38" t="s">
        <v>37</v>
      </c>
    </row>
    <row r="82" spans="1:7" s="15" customFormat="1" ht="23.1" customHeight="1" x14ac:dyDescent="0.15">
      <c r="A82" s="16">
        <v>1</v>
      </c>
      <c r="B82" s="17" t="e">
        <f>VLOOKUP($B$80&amp;$A82,高中组成绩!$A:$I,MATCH(B$3,高中组成绩!$A$2:$I$2,),0)</f>
        <v>#N/A</v>
      </c>
      <c r="C82" s="17" t="e">
        <f>VLOOKUP($B$80&amp;$A82,高中组成绩!$A:$I,MATCH(C$3,高中组成绩!$A$2:$I$2,),0)</f>
        <v>#N/A</v>
      </c>
      <c r="D82" s="17" t="e">
        <f>VLOOKUP($B$80&amp;$A82,高中组成绩!$A:$I,MATCH(D$3,高中组成绩!$A$2:$I$2,),0)</f>
        <v>#N/A</v>
      </c>
      <c r="E82" s="17" t="e">
        <f>VLOOKUP($B$80&amp;$A82,高中组成绩!$A:$I,MATCH(E$3,高中组成绩!$A$2:$I$2,),0)</f>
        <v>#N/A</v>
      </c>
      <c r="F82" s="17" t="e">
        <f>VLOOKUP($B$80&amp;$A82,高中组成绩!$A:$I,MATCH(F$3,高中组成绩!$A$2:$I$2,),0)</f>
        <v>#N/A</v>
      </c>
      <c r="G82" s="17" t="e">
        <f>VLOOKUP($B$80&amp;$A82,高中组成绩!$A:$I,MATCH(G$3,高中组成绩!$A$2:$I$2,),0)</f>
        <v>#N/A</v>
      </c>
    </row>
    <row r="83" spans="1:7" s="15" customFormat="1" ht="23.1" customHeight="1" x14ac:dyDescent="0.15">
      <c r="A83" s="16">
        <v>2</v>
      </c>
      <c r="B83" s="17" t="e">
        <f>VLOOKUP($B$80&amp;$A83,高中组成绩!$A:$I,MATCH(B$3,高中组成绩!$A$2:$I$2,),0)</f>
        <v>#N/A</v>
      </c>
      <c r="C83" s="17" t="e">
        <f>VLOOKUP($B$80&amp;$A83,高中组成绩!$A:$I,MATCH(C$3,高中组成绩!$A$2:$I$2,),0)</f>
        <v>#N/A</v>
      </c>
      <c r="D83" s="17" t="e">
        <f>VLOOKUP($B$80&amp;$A83,高中组成绩!$A:$I,MATCH(D$3,高中组成绩!$A$2:$I$2,),0)</f>
        <v>#N/A</v>
      </c>
      <c r="E83" s="17" t="e">
        <f>VLOOKUP($B$80&amp;$A83,高中组成绩!$A:$I,MATCH(E$3,高中组成绩!$A$2:$I$2,),0)</f>
        <v>#N/A</v>
      </c>
      <c r="F83" s="17" t="e">
        <f>VLOOKUP($B$80&amp;$A83,高中组成绩!$A:$I,MATCH(F$3,高中组成绩!$A$2:$I$2,),0)</f>
        <v>#N/A</v>
      </c>
      <c r="G83" s="17" t="e">
        <f>VLOOKUP($B$80&amp;$A83,高中组成绩!$A:$I,MATCH(G$3,高中组成绩!$A$2:$I$2,),0)</f>
        <v>#N/A</v>
      </c>
    </row>
    <row r="84" spans="1:7" s="15" customFormat="1" ht="23.1" customHeight="1" x14ac:dyDescent="0.15">
      <c r="A84" s="16">
        <v>3</v>
      </c>
      <c r="B84" s="17" t="e">
        <f>VLOOKUP($B$80&amp;$A84,高中组成绩!$A:$I,MATCH(B$3,高中组成绩!$A$2:$I$2,),0)</f>
        <v>#N/A</v>
      </c>
      <c r="C84" s="17" t="e">
        <f>VLOOKUP($B$80&amp;$A84,高中组成绩!$A:$I,MATCH(C$3,高中组成绩!$A$2:$I$2,),0)</f>
        <v>#N/A</v>
      </c>
      <c r="D84" s="17" t="e">
        <f>VLOOKUP($B$80&amp;$A84,高中组成绩!$A:$I,MATCH(D$3,高中组成绩!$A$2:$I$2,),0)</f>
        <v>#N/A</v>
      </c>
      <c r="E84" s="17" t="e">
        <f>VLOOKUP($B$80&amp;$A84,高中组成绩!$A:$I,MATCH(E$3,高中组成绩!$A$2:$I$2,),0)</f>
        <v>#N/A</v>
      </c>
      <c r="F84" s="17" t="e">
        <f>VLOOKUP($B$80&amp;$A84,高中组成绩!$A:$I,MATCH(F$3,高中组成绩!$A$2:$I$2,),0)</f>
        <v>#N/A</v>
      </c>
      <c r="G84" s="17" t="e">
        <f>VLOOKUP($B$80&amp;$A84,高中组成绩!$A:$I,MATCH(G$3,高中组成绩!$A$2:$I$2,),0)</f>
        <v>#N/A</v>
      </c>
    </row>
    <row r="85" spans="1:7" s="15" customFormat="1" ht="23.1" customHeight="1" x14ac:dyDescent="0.15">
      <c r="A85" s="16">
        <v>4</v>
      </c>
      <c r="B85" s="17" t="e">
        <f>VLOOKUP($B$80&amp;$A85,高中组成绩!$A:$I,MATCH(B$3,高中组成绩!$A$2:$I$2,),0)</f>
        <v>#N/A</v>
      </c>
      <c r="C85" s="17" t="e">
        <f>VLOOKUP($B$80&amp;$A85,高中组成绩!$A:$I,MATCH(C$3,高中组成绩!$A$2:$I$2,),0)</f>
        <v>#N/A</v>
      </c>
      <c r="D85" s="17" t="e">
        <f>VLOOKUP($B$80&amp;$A85,高中组成绩!$A:$I,MATCH(D$3,高中组成绩!$A$2:$I$2,),0)</f>
        <v>#N/A</v>
      </c>
      <c r="E85" s="17" t="e">
        <f>VLOOKUP($B$80&amp;$A85,高中组成绩!$A:$I,MATCH(E$3,高中组成绩!$A$2:$I$2,),0)</f>
        <v>#N/A</v>
      </c>
      <c r="F85" s="17" t="e">
        <f>VLOOKUP($B$80&amp;$A85,高中组成绩!$A:$I,MATCH(F$3,高中组成绩!$A$2:$I$2,),0)</f>
        <v>#N/A</v>
      </c>
      <c r="G85" s="17" t="e">
        <f>VLOOKUP($B$80&amp;$A85,高中组成绩!$A:$I,MATCH(G$3,高中组成绩!$A$2:$I$2,),0)</f>
        <v>#N/A</v>
      </c>
    </row>
    <row r="86" spans="1:7" s="15" customFormat="1" ht="23.1" customHeight="1" x14ac:dyDescent="0.15">
      <c r="A86" s="16">
        <v>5</v>
      </c>
      <c r="B86" s="17" t="e">
        <f>VLOOKUP($B$80&amp;$A86,高中组成绩!$A:$I,MATCH(B$3,高中组成绩!$A$2:$I$2,),0)</f>
        <v>#N/A</v>
      </c>
      <c r="C86" s="17" t="e">
        <f>VLOOKUP($B$80&amp;$A86,高中组成绩!$A:$I,MATCH(C$3,高中组成绩!$A$2:$I$2,),0)</f>
        <v>#N/A</v>
      </c>
      <c r="D86" s="17" t="e">
        <f>VLOOKUP($B$80&amp;$A86,高中组成绩!$A:$I,MATCH(D$3,高中组成绩!$A$2:$I$2,),0)</f>
        <v>#N/A</v>
      </c>
      <c r="E86" s="17" t="e">
        <f>VLOOKUP($B$80&amp;$A86,高中组成绩!$A:$I,MATCH(E$3,高中组成绩!$A$2:$I$2,),0)</f>
        <v>#N/A</v>
      </c>
      <c r="F86" s="17" t="e">
        <f>VLOOKUP($B$80&amp;$A86,高中组成绩!$A:$I,MATCH(F$3,高中组成绩!$A$2:$I$2,),0)</f>
        <v>#N/A</v>
      </c>
      <c r="G86" s="17" t="e">
        <f>VLOOKUP($B$80&amp;$A86,高中组成绩!$A:$I,MATCH(G$3,高中组成绩!$A$2:$I$2,),0)</f>
        <v>#N/A</v>
      </c>
    </row>
    <row r="87" spans="1:7" s="15" customFormat="1" ht="23.1" customHeight="1" x14ac:dyDescent="0.15">
      <c r="A87" s="16">
        <v>6</v>
      </c>
      <c r="B87" s="17" t="e">
        <f>VLOOKUP($B$80&amp;$A87,高中组成绩!$A:$I,MATCH(B$3,高中组成绩!$A$2:$I$2,),0)</f>
        <v>#N/A</v>
      </c>
      <c r="C87" s="17" t="e">
        <f>VLOOKUP($B$80&amp;$A87,高中组成绩!$A:$I,MATCH(C$3,高中组成绩!$A$2:$I$2,),0)</f>
        <v>#N/A</v>
      </c>
      <c r="D87" s="17" t="e">
        <f>VLOOKUP($B$80&amp;$A87,高中组成绩!$A:$I,MATCH(D$3,高中组成绩!$A$2:$I$2,),0)</f>
        <v>#N/A</v>
      </c>
      <c r="E87" s="17" t="e">
        <f>VLOOKUP($B$80&amp;$A87,高中组成绩!$A:$I,MATCH(E$3,高中组成绩!$A$2:$I$2,),0)</f>
        <v>#N/A</v>
      </c>
      <c r="F87" s="17" t="e">
        <f>VLOOKUP($B$80&amp;$A87,高中组成绩!$A:$I,MATCH(F$3,高中组成绩!$A$2:$I$2,),0)</f>
        <v>#N/A</v>
      </c>
      <c r="G87" s="17" t="e">
        <f>VLOOKUP($B$80&amp;$A87,高中组成绩!$A:$I,MATCH(G$3,高中组成绩!$A$2:$I$2,),0)</f>
        <v>#N/A</v>
      </c>
    </row>
    <row r="88" spans="1:7" s="15" customFormat="1" ht="23.1" customHeight="1" x14ac:dyDescent="0.15">
      <c r="A88" s="16">
        <v>7</v>
      </c>
      <c r="B88" s="17" t="e">
        <f>VLOOKUP($B$80&amp;$A88,高中组成绩!$A:$I,MATCH(B$3,高中组成绩!$A$2:$I$2,),0)</f>
        <v>#N/A</v>
      </c>
      <c r="C88" s="17" t="e">
        <f>VLOOKUP($B$80&amp;$A88,高中组成绩!$A:$I,MATCH(C$3,高中组成绩!$A$2:$I$2,),0)</f>
        <v>#N/A</v>
      </c>
      <c r="D88" s="17" t="e">
        <f>VLOOKUP($B$80&amp;$A88,高中组成绩!$A:$I,MATCH(D$3,高中组成绩!$A$2:$I$2,),0)</f>
        <v>#N/A</v>
      </c>
      <c r="E88" s="17" t="e">
        <f>VLOOKUP($B$80&amp;$A88,高中组成绩!$A:$I,MATCH(E$3,高中组成绩!$A$2:$I$2,),0)</f>
        <v>#N/A</v>
      </c>
      <c r="F88" s="17" t="e">
        <f>VLOOKUP($B$80&amp;$A88,高中组成绩!$A:$I,MATCH(F$3,高中组成绩!$A$2:$I$2,),0)</f>
        <v>#N/A</v>
      </c>
      <c r="G88" s="17" t="e">
        <f>VLOOKUP($B$80&amp;$A88,高中组成绩!$A:$I,MATCH(G$3,高中组成绩!$A$2:$I$2,),0)</f>
        <v>#N/A</v>
      </c>
    </row>
    <row r="89" spans="1:7" s="15" customFormat="1" ht="23.1" customHeight="1" x14ac:dyDescent="0.15">
      <c r="A89" s="16">
        <v>8</v>
      </c>
      <c r="B89" s="17" t="e">
        <f>VLOOKUP($B$80&amp;$A89,高中组成绩!$A:$I,MATCH(B$3,高中组成绩!$A$2:$I$2,),0)</f>
        <v>#N/A</v>
      </c>
      <c r="C89" s="17" t="e">
        <f>VLOOKUP($B$80&amp;$A89,高中组成绩!$A:$I,MATCH(C$3,高中组成绩!$A$2:$I$2,),0)</f>
        <v>#N/A</v>
      </c>
      <c r="D89" s="17" t="e">
        <f>VLOOKUP($B$80&amp;$A89,高中组成绩!$A:$I,MATCH(D$3,高中组成绩!$A$2:$I$2,),0)</f>
        <v>#N/A</v>
      </c>
      <c r="E89" s="17" t="e">
        <f>VLOOKUP($B$80&amp;$A89,高中组成绩!$A:$I,MATCH(E$3,高中组成绩!$A$2:$I$2,),0)</f>
        <v>#N/A</v>
      </c>
      <c r="F89" s="17" t="e">
        <f>VLOOKUP($B$80&amp;$A89,高中组成绩!$A:$I,MATCH(F$3,高中组成绩!$A$2:$I$2,),0)</f>
        <v>#N/A</v>
      </c>
      <c r="G89" s="17" t="e">
        <f>VLOOKUP($B$80&amp;$A89,高中组成绩!$A:$I,MATCH(G$3,高中组成绩!$A$2:$I$2,),0)</f>
        <v>#N/A</v>
      </c>
    </row>
    <row r="90" spans="1:7" s="15" customFormat="1" ht="23.1" customHeight="1" x14ac:dyDescent="0.15">
      <c r="A90" s="16">
        <v>9</v>
      </c>
      <c r="B90" s="17" t="e">
        <f>VLOOKUP($B$80&amp;$A90,高中组成绩!$A:$I,MATCH(B$3,高中组成绩!$A$2:$I$2,),0)</f>
        <v>#N/A</v>
      </c>
      <c r="C90" s="17" t="e">
        <f>VLOOKUP($B$80&amp;$A90,高中组成绩!$A:$I,MATCH(C$3,高中组成绩!$A$2:$I$2,),0)</f>
        <v>#N/A</v>
      </c>
      <c r="D90" s="17" t="e">
        <f>VLOOKUP($B$80&amp;$A90,高中组成绩!$A:$I,MATCH(D$3,高中组成绩!$A$2:$I$2,),0)</f>
        <v>#N/A</v>
      </c>
      <c r="E90" s="17" t="e">
        <f>VLOOKUP($B$80&amp;$A90,高中组成绩!$A:$I,MATCH(E$3,高中组成绩!$A$2:$I$2,),0)</f>
        <v>#N/A</v>
      </c>
      <c r="F90" s="17" t="e">
        <f>VLOOKUP($B$80&amp;$A90,高中组成绩!$A:$I,MATCH(F$3,高中组成绩!$A$2:$I$2,),0)</f>
        <v>#N/A</v>
      </c>
      <c r="G90" s="17" t="e">
        <f>VLOOKUP($B$80&amp;$A90,高中组成绩!$A:$I,MATCH(G$3,高中组成绩!$A$2:$I$2,),0)</f>
        <v>#N/A</v>
      </c>
    </row>
    <row r="91" spans="1:7" s="15" customFormat="1" ht="23.1" customHeight="1" x14ac:dyDescent="0.15">
      <c r="A91" s="16">
        <v>10</v>
      </c>
      <c r="B91" s="17" t="e">
        <f>VLOOKUP($B$80&amp;$A91,高中组成绩!$A:$I,MATCH(B$3,高中组成绩!$A$2:$I$2,),0)</f>
        <v>#N/A</v>
      </c>
      <c r="C91" s="17" t="e">
        <f>VLOOKUP($B$80&amp;$A91,高中组成绩!$A:$I,MATCH(C$3,高中组成绩!$A$2:$I$2,),0)</f>
        <v>#N/A</v>
      </c>
      <c r="D91" s="17" t="e">
        <f>VLOOKUP($B$80&amp;$A91,高中组成绩!$A:$I,MATCH(D$3,高中组成绩!$A$2:$I$2,),0)</f>
        <v>#N/A</v>
      </c>
      <c r="E91" s="17" t="e">
        <f>VLOOKUP($B$80&amp;$A91,高中组成绩!$A:$I,MATCH(E$3,高中组成绩!$A$2:$I$2,),0)</f>
        <v>#N/A</v>
      </c>
      <c r="F91" s="17" t="e">
        <f>VLOOKUP($B$80&amp;$A91,高中组成绩!$A:$I,MATCH(F$3,高中组成绩!$A$2:$I$2,),0)</f>
        <v>#N/A</v>
      </c>
      <c r="G91" s="17" t="e">
        <f>VLOOKUP($B$80&amp;$A91,高中组成绩!$A:$I,MATCH(G$3,高中组成绩!$A$2:$I$2,),0)</f>
        <v>#N/A</v>
      </c>
    </row>
    <row r="92" spans="1:7" s="15" customFormat="1" ht="23.1" customHeight="1" x14ac:dyDescent="0.15">
      <c r="A92" s="16">
        <v>11</v>
      </c>
      <c r="B92" s="17" t="e">
        <f>VLOOKUP($B$80&amp;$A92,高中组成绩!$A:$I,MATCH(B$3,高中组成绩!$A$2:$I$2,),0)</f>
        <v>#N/A</v>
      </c>
      <c r="C92" s="17" t="e">
        <f>VLOOKUP($B$80&amp;$A92,高中组成绩!$A:$I,MATCH(C$3,高中组成绩!$A$2:$I$2,),0)</f>
        <v>#N/A</v>
      </c>
      <c r="D92" s="17" t="e">
        <f>VLOOKUP($B$80&amp;$A92,高中组成绩!$A:$I,MATCH(D$3,高中组成绩!$A$2:$I$2,),0)</f>
        <v>#N/A</v>
      </c>
      <c r="E92" s="17" t="e">
        <f>VLOOKUP($B$80&amp;$A92,高中组成绩!$A:$I,MATCH(E$3,高中组成绩!$A$2:$I$2,),0)</f>
        <v>#N/A</v>
      </c>
      <c r="F92" s="17" t="e">
        <f>VLOOKUP($B$80&amp;$A92,高中组成绩!$A:$I,MATCH(F$3,高中组成绩!$A$2:$I$2,),0)</f>
        <v>#N/A</v>
      </c>
      <c r="G92" s="17" t="e">
        <f>VLOOKUP($B$80&amp;$A92,高中组成绩!$A:$I,MATCH(G$3,高中组成绩!$A$2:$I$2,),0)</f>
        <v>#N/A</v>
      </c>
    </row>
    <row r="93" spans="1:7" s="15" customFormat="1" ht="23.1" customHeight="1" x14ac:dyDescent="0.15">
      <c r="A93" s="16">
        <v>12</v>
      </c>
      <c r="B93" s="17" t="e">
        <f>VLOOKUP($B$80&amp;$A93,高中组成绩!$A:$I,MATCH(B$3,高中组成绩!$A$2:$I$2,),0)</f>
        <v>#N/A</v>
      </c>
      <c r="C93" s="17" t="e">
        <f>VLOOKUP($B$80&amp;$A93,高中组成绩!$A:$I,MATCH(C$3,高中组成绩!$A$2:$I$2,),0)</f>
        <v>#N/A</v>
      </c>
      <c r="D93" s="17" t="e">
        <f>VLOOKUP($B$80&amp;$A93,高中组成绩!$A:$I,MATCH(D$3,高中组成绩!$A$2:$I$2,),0)</f>
        <v>#N/A</v>
      </c>
      <c r="E93" s="17" t="e">
        <f>VLOOKUP($B$80&amp;$A93,高中组成绩!$A:$I,MATCH(E$3,高中组成绩!$A$2:$I$2,),0)</f>
        <v>#N/A</v>
      </c>
      <c r="F93" s="17" t="e">
        <f>VLOOKUP($B$80&amp;$A93,高中组成绩!$A:$I,MATCH(F$3,高中组成绩!$A$2:$I$2,),0)</f>
        <v>#N/A</v>
      </c>
      <c r="G93" s="17" t="e">
        <f>VLOOKUP($B$80&amp;$A93,高中组成绩!$A:$I,MATCH(G$3,高中组成绩!$A$2:$I$2,),0)</f>
        <v>#N/A</v>
      </c>
    </row>
    <row r="94" spans="1:7" s="15" customFormat="1" ht="23.1" customHeight="1" x14ac:dyDescent="0.15">
      <c r="A94" s="16">
        <v>13</v>
      </c>
      <c r="B94" s="17" t="e">
        <f>VLOOKUP($B$80&amp;$A94,高中组成绩!$A:$I,MATCH(B$3,高中组成绩!$A$2:$I$2,),0)</f>
        <v>#N/A</v>
      </c>
      <c r="C94" s="17" t="e">
        <f>VLOOKUP($B$80&amp;$A94,高中组成绩!$A:$I,MATCH(C$3,高中组成绩!$A$2:$I$2,),0)</f>
        <v>#N/A</v>
      </c>
      <c r="D94" s="17" t="e">
        <f>VLOOKUP($B$80&amp;$A94,高中组成绩!$A:$I,MATCH(D$3,高中组成绩!$A$2:$I$2,),0)</f>
        <v>#N/A</v>
      </c>
      <c r="E94" s="17" t="e">
        <f>VLOOKUP($B$80&amp;$A94,高中组成绩!$A:$I,MATCH(E$3,高中组成绩!$A$2:$I$2,),0)</f>
        <v>#N/A</v>
      </c>
      <c r="F94" s="17" t="e">
        <f>VLOOKUP($B$80&amp;$A94,高中组成绩!$A:$I,MATCH(F$3,高中组成绩!$A$2:$I$2,),0)</f>
        <v>#N/A</v>
      </c>
      <c r="G94" s="17" t="e">
        <f>VLOOKUP($B$80&amp;$A94,高中组成绩!$A:$I,MATCH(G$3,高中组成绩!$A$2:$I$2,),0)</f>
        <v>#N/A</v>
      </c>
    </row>
    <row r="95" spans="1:7" s="15" customFormat="1" ht="23.1" customHeight="1" x14ac:dyDescent="0.15">
      <c r="A95" s="16">
        <v>14</v>
      </c>
      <c r="B95" s="17" t="e">
        <f>VLOOKUP($B$80&amp;$A95,高中组成绩!$A:$I,MATCH(B$3,高中组成绩!$A$2:$I$2,),0)</f>
        <v>#N/A</v>
      </c>
      <c r="C95" s="17" t="e">
        <f>VLOOKUP($B$80&amp;$A95,高中组成绩!$A:$I,MATCH(C$3,高中组成绩!$A$2:$I$2,),0)</f>
        <v>#N/A</v>
      </c>
      <c r="D95" s="17" t="e">
        <f>VLOOKUP($B$80&amp;$A95,高中组成绩!$A:$I,MATCH(D$3,高中组成绩!$A$2:$I$2,),0)</f>
        <v>#N/A</v>
      </c>
      <c r="E95" s="17" t="e">
        <f>VLOOKUP($B$80&amp;$A95,高中组成绩!$A:$I,MATCH(E$3,高中组成绩!$A$2:$I$2,),0)</f>
        <v>#N/A</v>
      </c>
      <c r="F95" s="17" t="e">
        <f>VLOOKUP($B$80&amp;$A95,高中组成绩!$A:$I,MATCH(F$3,高中组成绩!$A$2:$I$2,),0)</f>
        <v>#N/A</v>
      </c>
      <c r="G95" s="17" t="e">
        <f>VLOOKUP($B$80&amp;$A95,高中组成绩!$A:$I,MATCH(G$3,高中组成绩!$A$2:$I$2,),0)</f>
        <v>#N/A</v>
      </c>
    </row>
    <row r="96" spans="1:7" ht="23.1" customHeight="1" x14ac:dyDescent="0.15">
      <c r="A96" s="18" t="s">
        <v>19</v>
      </c>
      <c r="B96" s="12" t="s">
        <v>24</v>
      </c>
      <c r="C96" s="13"/>
      <c r="D96" s="13"/>
      <c r="E96" s="13"/>
      <c r="F96" s="13"/>
      <c r="G96" s="13"/>
    </row>
    <row r="97" spans="1:7" s="15" customFormat="1" ht="30.75" x14ac:dyDescent="0.15">
      <c r="A97" s="38" t="s">
        <v>66</v>
      </c>
      <c r="B97" s="38" t="s">
        <v>67</v>
      </c>
      <c r="C97" s="19" t="s">
        <v>68</v>
      </c>
      <c r="D97" s="19" t="s">
        <v>69</v>
      </c>
      <c r="E97" s="19" t="s">
        <v>70</v>
      </c>
      <c r="F97" s="39" t="s">
        <v>71</v>
      </c>
      <c r="G97" s="38" t="s">
        <v>37</v>
      </c>
    </row>
    <row r="98" spans="1:7" s="15" customFormat="1" ht="23.1" customHeight="1" x14ac:dyDescent="0.15">
      <c r="A98" s="16">
        <v>1</v>
      </c>
      <c r="B98" s="17" t="e">
        <f>VLOOKUP($B$96&amp;$A98,高中组成绩!$A:$I,MATCH(B$3,高中组成绩!$A$2:$I$2,),0)</f>
        <v>#N/A</v>
      </c>
      <c r="C98" s="17" t="e">
        <f>VLOOKUP($B$96&amp;$A98,高中组成绩!$A:$I,MATCH(C$3,高中组成绩!$A$2:$I$2,),0)</f>
        <v>#N/A</v>
      </c>
      <c r="D98" s="17" t="e">
        <f>VLOOKUP($B$96&amp;$A98,高中组成绩!$A:$I,MATCH(D$3,高中组成绩!$A$2:$I$2,),0)</f>
        <v>#N/A</v>
      </c>
      <c r="E98" s="17" t="e">
        <f>VLOOKUP($B$96&amp;$A98,高中组成绩!$A:$I,MATCH(E$3,高中组成绩!$A$2:$I$2,),0)</f>
        <v>#N/A</v>
      </c>
      <c r="F98" s="17" t="e">
        <f>VLOOKUP($B$96&amp;$A98,高中组成绩!$A:$I,MATCH(F$3,高中组成绩!$A$2:$I$2,),0)</f>
        <v>#N/A</v>
      </c>
      <c r="G98" s="17" t="e">
        <f>VLOOKUP($B$96&amp;$A98,高中组成绩!$A:$I,MATCH(G$3,高中组成绩!$A$2:$I$2,),0)</f>
        <v>#N/A</v>
      </c>
    </row>
    <row r="99" spans="1:7" s="15" customFormat="1" ht="23.1" customHeight="1" x14ac:dyDescent="0.15">
      <c r="A99" s="16">
        <v>2</v>
      </c>
      <c r="B99" s="17" t="e">
        <f>VLOOKUP($B$96&amp;$A99,高中组成绩!$A:$I,MATCH(B$3,高中组成绩!$A$2:$I$2,),0)</f>
        <v>#N/A</v>
      </c>
      <c r="C99" s="17" t="e">
        <f>VLOOKUP($B$96&amp;$A99,高中组成绩!$A:$I,MATCH(C$3,高中组成绩!$A$2:$I$2,),0)</f>
        <v>#N/A</v>
      </c>
      <c r="D99" s="17" t="e">
        <f>VLOOKUP($B$96&amp;$A99,高中组成绩!$A:$I,MATCH(D$3,高中组成绩!$A$2:$I$2,),0)</f>
        <v>#N/A</v>
      </c>
      <c r="E99" s="17" t="e">
        <f>VLOOKUP($B$96&amp;$A99,高中组成绩!$A:$I,MATCH(E$3,高中组成绩!$A$2:$I$2,),0)</f>
        <v>#N/A</v>
      </c>
      <c r="F99" s="17" t="e">
        <f>VLOOKUP($B$96&amp;$A99,高中组成绩!$A:$I,MATCH(F$3,高中组成绩!$A$2:$I$2,),0)</f>
        <v>#N/A</v>
      </c>
      <c r="G99" s="17" t="e">
        <f>VLOOKUP($B$96&amp;$A99,高中组成绩!$A:$I,MATCH(G$3,高中组成绩!$A$2:$I$2,),0)</f>
        <v>#N/A</v>
      </c>
    </row>
    <row r="100" spans="1:7" s="15" customFormat="1" ht="23.1" customHeight="1" x14ac:dyDescent="0.15">
      <c r="A100" s="16">
        <v>3</v>
      </c>
      <c r="B100" s="17" t="e">
        <f>VLOOKUP($B$96&amp;$A100,高中组成绩!$A:$I,MATCH(B$3,高中组成绩!$A$2:$I$2,),0)</f>
        <v>#N/A</v>
      </c>
      <c r="C100" s="17" t="e">
        <f>VLOOKUP($B$96&amp;$A100,高中组成绩!$A:$I,MATCH(C$3,高中组成绩!$A$2:$I$2,),0)</f>
        <v>#N/A</v>
      </c>
      <c r="D100" s="17" t="e">
        <f>VLOOKUP($B$96&amp;$A100,高中组成绩!$A:$I,MATCH(D$3,高中组成绩!$A$2:$I$2,),0)</f>
        <v>#N/A</v>
      </c>
      <c r="E100" s="17" t="e">
        <f>VLOOKUP($B$96&amp;$A100,高中组成绩!$A:$I,MATCH(E$3,高中组成绩!$A$2:$I$2,),0)</f>
        <v>#N/A</v>
      </c>
      <c r="F100" s="17" t="e">
        <f>VLOOKUP($B$96&amp;$A100,高中组成绩!$A:$I,MATCH(F$3,高中组成绩!$A$2:$I$2,),0)</f>
        <v>#N/A</v>
      </c>
      <c r="G100" s="17" t="e">
        <f>VLOOKUP($B$96&amp;$A100,高中组成绩!$A:$I,MATCH(G$3,高中组成绩!$A$2:$I$2,),0)</f>
        <v>#N/A</v>
      </c>
    </row>
    <row r="101" spans="1:7" s="15" customFormat="1" ht="23.1" customHeight="1" x14ac:dyDescent="0.15">
      <c r="A101" s="16">
        <v>4</v>
      </c>
      <c r="B101" s="17" t="e">
        <f>VLOOKUP($B$96&amp;$A101,高中组成绩!$A:$I,MATCH(B$3,高中组成绩!$A$2:$I$2,),0)</f>
        <v>#N/A</v>
      </c>
      <c r="C101" s="17" t="e">
        <f>VLOOKUP($B$96&amp;$A101,高中组成绩!$A:$I,MATCH(C$3,高中组成绩!$A$2:$I$2,),0)</f>
        <v>#N/A</v>
      </c>
      <c r="D101" s="17" t="e">
        <f>VLOOKUP($B$96&amp;$A101,高中组成绩!$A:$I,MATCH(D$3,高中组成绩!$A$2:$I$2,),0)</f>
        <v>#N/A</v>
      </c>
      <c r="E101" s="17" t="e">
        <f>VLOOKUP($B$96&amp;$A101,高中组成绩!$A:$I,MATCH(E$3,高中组成绩!$A$2:$I$2,),0)</f>
        <v>#N/A</v>
      </c>
      <c r="F101" s="17" t="e">
        <f>VLOOKUP($B$96&amp;$A101,高中组成绩!$A:$I,MATCH(F$3,高中组成绩!$A$2:$I$2,),0)</f>
        <v>#N/A</v>
      </c>
      <c r="G101" s="17" t="e">
        <f>VLOOKUP($B$96&amp;$A101,高中组成绩!$A:$I,MATCH(G$3,高中组成绩!$A$2:$I$2,),0)</f>
        <v>#N/A</v>
      </c>
    </row>
    <row r="102" spans="1:7" s="15" customFormat="1" ht="23.1" customHeight="1" x14ac:dyDescent="0.15">
      <c r="A102" s="16">
        <v>5</v>
      </c>
      <c r="B102" s="17" t="e">
        <f>VLOOKUP($B$96&amp;$A102,高中组成绩!$A:$I,MATCH(B$3,高中组成绩!$A$2:$I$2,),0)</f>
        <v>#N/A</v>
      </c>
      <c r="C102" s="17" t="e">
        <f>VLOOKUP($B$96&amp;$A102,高中组成绩!$A:$I,MATCH(C$3,高中组成绩!$A$2:$I$2,),0)</f>
        <v>#N/A</v>
      </c>
      <c r="D102" s="17" t="e">
        <f>VLOOKUP($B$96&amp;$A102,高中组成绩!$A:$I,MATCH(D$3,高中组成绩!$A$2:$I$2,),0)</f>
        <v>#N/A</v>
      </c>
      <c r="E102" s="17" t="e">
        <f>VLOOKUP($B$96&amp;$A102,高中组成绩!$A:$I,MATCH(E$3,高中组成绩!$A$2:$I$2,),0)</f>
        <v>#N/A</v>
      </c>
      <c r="F102" s="17" t="e">
        <f>VLOOKUP($B$96&amp;$A102,高中组成绩!$A:$I,MATCH(F$3,高中组成绩!$A$2:$I$2,),0)</f>
        <v>#N/A</v>
      </c>
      <c r="G102" s="17" t="e">
        <f>VLOOKUP($B$96&amp;$A102,高中组成绩!$A:$I,MATCH(G$3,高中组成绩!$A$2:$I$2,),0)</f>
        <v>#N/A</v>
      </c>
    </row>
    <row r="103" spans="1:7" s="15" customFormat="1" ht="23.1" customHeight="1" x14ac:dyDescent="0.15">
      <c r="A103" s="16">
        <v>6</v>
      </c>
      <c r="B103" s="17" t="e">
        <f>VLOOKUP($B$96&amp;$A103,高中组成绩!$A:$I,MATCH(B$3,高中组成绩!$A$2:$I$2,),0)</f>
        <v>#N/A</v>
      </c>
      <c r="C103" s="17" t="e">
        <f>VLOOKUP($B$96&amp;$A103,高中组成绩!$A:$I,MATCH(C$3,高中组成绩!$A$2:$I$2,),0)</f>
        <v>#N/A</v>
      </c>
      <c r="D103" s="17" t="e">
        <f>VLOOKUP($B$96&amp;$A103,高中组成绩!$A:$I,MATCH(D$3,高中组成绩!$A$2:$I$2,),0)</f>
        <v>#N/A</v>
      </c>
      <c r="E103" s="17" t="e">
        <f>VLOOKUP($B$96&amp;$A103,高中组成绩!$A:$I,MATCH(E$3,高中组成绩!$A$2:$I$2,),0)</f>
        <v>#N/A</v>
      </c>
      <c r="F103" s="17" t="e">
        <f>VLOOKUP($B$96&amp;$A103,高中组成绩!$A:$I,MATCH(F$3,高中组成绩!$A$2:$I$2,),0)</f>
        <v>#N/A</v>
      </c>
      <c r="G103" s="17" t="e">
        <f>VLOOKUP($B$96&amp;$A103,高中组成绩!$A:$I,MATCH(G$3,高中组成绩!$A$2:$I$2,),0)</f>
        <v>#N/A</v>
      </c>
    </row>
    <row r="104" spans="1:7" s="15" customFormat="1" ht="23.1" customHeight="1" x14ac:dyDescent="0.15">
      <c r="A104" s="16">
        <v>7</v>
      </c>
      <c r="B104" s="17" t="e">
        <f>VLOOKUP($B$96&amp;$A104,高中组成绩!$A:$I,MATCH(B$3,高中组成绩!$A$2:$I$2,),0)</f>
        <v>#N/A</v>
      </c>
      <c r="C104" s="17" t="e">
        <f>VLOOKUP($B$96&amp;$A104,高中组成绩!$A:$I,MATCH(C$3,高中组成绩!$A$2:$I$2,),0)</f>
        <v>#N/A</v>
      </c>
      <c r="D104" s="17" t="e">
        <f>VLOOKUP($B$96&amp;$A104,高中组成绩!$A:$I,MATCH(D$3,高中组成绩!$A$2:$I$2,),0)</f>
        <v>#N/A</v>
      </c>
      <c r="E104" s="17" t="e">
        <f>VLOOKUP($B$96&amp;$A104,高中组成绩!$A:$I,MATCH(E$3,高中组成绩!$A$2:$I$2,),0)</f>
        <v>#N/A</v>
      </c>
      <c r="F104" s="17" t="e">
        <f>VLOOKUP($B$96&amp;$A104,高中组成绩!$A:$I,MATCH(F$3,高中组成绩!$A$2:$I$2,),0)</f>
        <v>#N/A</v>
      </c>
      <c r="G104" s="17" t="e">
        <f>VLOOKUP($B$96&amp;$A104,高中组成绩!$A:$I,MATCH(G$3,高中组成绩!$A$2:$I$2,),0)</f>
        <v>#N/A</v>
      </c>
    </row>
    <row r="105" spans="1:7" s="15" customFormat="1" ht="23.1" customHeight="1" x14ac:dyDescent="0.15">
      <c r="A105" s="16">
        <v>8</v>
      </c>
      <c r="B105" s="17" t="e">
        <f>VLOOKUP($B$96&amp;$A105,高中组成绩!$A:$I,MATCH(B$3,高中组成绩!$A$2:$I$2,),0)</f>
        <v>#N/A</v>
      </c>
      <c r="C105" s="17" t="e">
        <f>VLOOKUP($B$96&amp;$A105,高中组成绩!$A:$I,MATCH(C$3,高中组成绩!$A$2:$I$2,),0)</f>
        <v>#N/A</v>
      </c>
      <c r="D105" s="17" t="e">
        <f>VLOOKUP($B$96&amp;$A105,高中组成绩!$A:$I,MATCH(D$3,高中组成绩!$A$2:$I$2,),0)</f>
        <v>#N/A</v>
      </c>
      <c r="E105" s="17" t="e">
        <f>VLOOKUP($B$96&amp;$A105,高中组成绩!$A:$I,MATCH(E$3,高中组成绩!$A$2:$I$2,),0)</f>
        <v>#N/A</v>
      </c>
      <c r="F105" s="17" t="e">
        <f>VLOOKUP($B$96&amp;$A105,高中组成绩!$A:$I,MATCH(F$3,高中组成绩!$A$2:$I$2,),0)</f>
        <v>#N/A</v>
      </c>
      <c r="G105" s="17" t="e">
        <f>VLOOKUP($B$96&amp;$A105,高中组成绩!$A:$I,MATCH(G$3,高中组成绩!$A$2:$I$2,),0)</f>
        <v>#N/A</v>
      </c>
    </row>
    <row r="106" spans="1:7" s="15" customFormat="1" ht="23.1" customHeight="1" x14ac:dyDescent="0.15">
      <c r="A106" s="16">
        <v>9</v>
      </c>
      <c r="B106" s="17" t="e">
        <f>VLOOKUP($B$96&amp;$A106,高中组成绩!$A:$I,MATCH(B$3,高中组成绩!$A$2:$I$2,),0)</f>
        <v>#N/A</v>
      </c>
      <c r="C106" s="17" t="e">
        <f>VLOOKUP($B$96&amp;$A106,高中组成绩!$A:$I,MATCH(C$3,高中组成绩!$A$2:$I$2,),0)</f>
        <v>#N/A</v>
      </c>
      <c r="D106" s="17" t="e">
        <f>VLOOKUP($B$96&amp;$A106,高中组成绩!$A:$I,MATCH(D$3,高中组成绩!$A$2:$I$2,),0)</f>
        <v>#N/A</v>
      </c>
      <c r="E106" s="17" t="e">
        <f>VLOOKUP($B$96&amp;$A106,高中组成绩!$A:$I,MATCH(E$3,高中组成绩!$A$2:$I$2,),0)</f>
        <v>#N/A</v>
      </c>
      <c r="F106" s="17" t="e">
        <f>VLOOKUP($B$96&amp;$A106,高中组成绩!$A:$I,MATCH(F$3,高中组成绩!$A$2:$I$2,),0)</f>
        <v>#N/A</v>
      </c>
      <c r="G106" s="17" t="e">
        <f>VLOOKUP($B$96&amp;$A106,高中组成绩!$A:$I,MATCH(G$3,高中组成绩!$A$2:$I$2,),0)</f>
        <v>#N/A</v>
      </c>
    </row>
    <row r="107" spans="1:7" s="15" customFormat="1" ht="23.1" customHeight="1" x14ac:dyDescent="0.15">
      <c r="A107" s="16">
        <v>10</v>
      </c>
      <c r="B107" s="17" t="e">
        <f>VLOOKUP($B$96&amp;$A107,高中组成绩!$A:$I,MATCH(B$3,高中组成绩!$A$2:$I$2,),0)</f>
        <v>#N/A</v>
      </c>
      <c r="C107" s="17" t="e">
        <f>VLOOKUP($B$96&amp;$A107,高中组成绩!$A:$I,MATCH(C$3,高中组成绩!$A$2:$I$2,),0)</f>
        <v>#N/A</v>
      </c>
      <c r="D107" s="17" t="e">
        <f>VLOOKUP($B$96&amp;$A107,高中组成绩!$A:$I,MATCH(D$3,高中组成绩!$A$2:$I$2,),0)</f>
        <v>#N/A</v>
      </c>
      <c r="E107" s="17" t="e">
        <f>VLOOKUP($B$96&amp;$A107,高中组成绩!$A:$I,MATCH(E$3,高中组成绩!$A$2:$I$2,),0)</f>
        <v>#N/A</v>
      </c>
      <c r="F107" s="17" t="e">
        <f>VLOOKUP($B$96&amp;$A107,高中组成绩!$A:$I,MATCH(F$3,高中组成绩!$A$2:$I$2,),0)</f>
        <v>#N/A</v>
      </c>
      <c r="G107" s="17" t="e">
        <f>VLOOKUP($B$96&amp;$A107,高中组成绩!$A:$I,MATCH(G$3,高中组成绩!$A$2:$I$2,),0)</f>
        <v>#N/A</v>
      </c>
    </row>
    <row r="108" spans="1:7" s="15" customFormat="1" ht="23.1" customHeight="1" x14ac:dyDescent="0.15">
      <c r="A108" s="16">
        <v>11</v>
      </c>
      <c r="B108" s="17" t="e">
        <f>VLOOKUP($B$96&amp;$A108,高中组成绩!$A:$I,MATCH(B$3,高中组成绩!$A$2:$I$2,),0)</f>
        <v>#N/A</v>
      </c>
      <c r="C108" s="17" t="e">
        <f>VLOOKUP($B$96&amp;$A108,高中组成绩!$A:$I,MATCH(C$3,高中组成绩!$A$2:$I$2,),0)</f>
        <v>#N/A</v>
      </c>
      <c r="D108" s="17" t="e">
        <f>VLOOKUP($B$96&amp;$A108,高中组成绩!$A:$I,MATCH(D$3,高中组成绩!$A$2:$I$2,),0)</f>
        <v>#N/A</v>
      </c>
      <c r="E108" s="17" t="e">
        <f>VLOOKUP($B$96&amp;$A108,高中组成绩!$A:$I,MATCH(E$3,高中组成绩!$A$2:$I$2,),0)</f>
        <v>#N/A</v>
      </c>
      <c r="F108" s="17" t="e">
        <f>VLOOKUP($B$96&amp;$A108,高中组成绩!$A:$I,MATCH(F$3,高中组成绩!$A$2:$I$2,),0)</f>
        <v>#N/A</v>
      </c>
      <c r="G108" s="17" t="e">
        <f>VLOOKUP($B$96&amp;$A108,高中组成绩!$A:$I,MATCH(G$3,高中组成绩!$A$2:$I$2,),0)</f>
        <v>#N/A</v>
      </c>
    </row>
    <row r="109" spans="1:7" s="15" customFormat="1" ht="23.1" customHeight="1" x14ac:dyDescent="0.15">
      <c r="A109" s="16">
        <v>12</v>
      </c>
      <c r="B109" s="17" t="e">
        <f>VLOOKUP($B$96&amp;$A109,高中组成绩!$A:$I,MATCH(B$3,高中组成绩!$A$2:$I$2,),0)</f>
        <v>#N/A</v>
      </c>
      <c r="C109" s="17" t="e">
        <f>VLOOKUP($B$96&amp;$A109,高中组成绩!$A:$I,MATCH(C$3,高中组成绩!$A$2:$I$2,),0)</f>
        <v>#N/A</v>
      </c>
      <c r="D109" s="17" t="e">
        <f>VLOOKUP($B$96&amp;$A109,高中组成绩!$A:$I,MATCH(D$3,高中组成绩!$A$2:$I$2,),0)</f>
        <v>#N/A</v>
      </c>
      <c r="E109" s="17" t="e">
        <f>VLOOKUP($B$96&amp;$A109,高中组成绩!$A:$I,MATCH(E$3,高中组成绩!$A$2:$I$2,),0)</f>
        <v>#N/A</v>
      </c>
      <c r="F109" s="17" t="e">
        <f>VLOOKUP($B$96&amp;$A109,高中组成绩!$A:$I,MATCH(F$3,高中组成绩!$A$2:$I$2,),0)</f>
        <v>#N/A</v>
      </c>
      <c r="G109" s="17" t="e">
        <f>VLOOKUP($B$96&amp;$A109,高中组成绩!$A:$I,MATCH(G$3,高中组成绩!$A$2:$I$2,),0)</f>
        <v>#N/A</v>
      </c>
    </row>
    <row r="110" spans="1:7" s="15" customFormat="1" ht="23.1" customHeight="1" x14ac:dyDescent="0.15">
      <c r="A110" s="16">
        <v>13</v>
      </c>
      <c r="B110" s="17" t="e">
        <f>VLOOKUP($B$96&amp;$A110,高中组成绩!$A:$I,MATCH(B$3,高中组成绩!$A$2:$I$2,),0)</f>
        <v>#N/A</v>
      </c>
      <c r="C110" s="17" t="e">
        <f>VLOOKUP($B$96&amp;$A110,高中组成绩!$A:$I,MATCH(C$3,高中组成绩!$A$2:$I$2,),0)</f>
        <v>#N/A</v>
      </c>
      <c r="D110" s="17" t="e">
        <f>VLOOKUP($B$96&amp;$A110,高中组成绩!$A:$I,MATCH(D$3,高中组成绩!$A$2:$I$2,),0)</f>
        <v>#N/A</v>
      </c>
      <c r="E110" s="17" t="e">
        <f>VLOOKUP($B$96&amp;$A110,高中组成绩!$A:$I,MATCH(E$3,高中组成绩!$A$2:$I$2,),0)</f>
        <v>#N/A</v>
      </c>
      <c r="F110" s="17" t="e">
        <f>VLOOKUP($B$96&amp;$A110,高中组成绩!$A:$I,MATCH(F$3,高中组成绩!$A$2:$I$2,),0)</f>
        <v>#N/A</v>
      </c>
      <c r="G110" s="17" t="e">
        <f>VLOOKUP($B$96&amp;$A110,高中组成绩!$A:$I,MATCH(G$3,高中组成绩!$A$2:$I$2,),0)</f>
        <v>#N/A</v>
      </c>
    </row>
    <row r="111" spans="1:7" s="15" customFormat="1" ht="23.1" customHeight="1" x14ac:dyDescent="0.15">
      <c r="A111" s="16">
        <v>14</v>
      </c>
      <c r="B111" s="17" t="e">
        <f>VLOOKUP($B$96&amp;$A111,高中组成绩!$A:$I,MATCH(B$3,高中组成绩!$A$2:$I$2,),0)</f>
        <v>#N/A</v>
      </c>
      <c r="C111" s="17" t="e">
        <f>VLOOKUP($B$96&amp;$A111,高中组成绩!$A:$I,MATCH(C$3,高中组成绩!$A$2:$I$2,),0)</f>
        <v>#N/A</v>
      </c>
      <c r="D111" s="17" t="e">
        <f>VLOOKUP($B$96&amp;$A111,高中组成绩!$A:$I,MATCH(D$3,高中组成绩!$A$2:$I$2,),0)</f>
        <v>#N/A</v>
      </c>
      <c r="E111" s="17" t="e">
        <f>VLOOKUP($B$96&amp;$A111,高中组成绩!$A:$I,MATCH(E$3,高中组成绩!$A$2:$I$2,),0)</f>
        <v>#N/A</v>
      </c>
      <c r="F111" s="17" t="e">
        <f>VLOOKUP($B$96&amp;$A111,高中组成绩!$A:$I,MATCH(F$3,高中组成绩!$A$2:$I$2,),0)</f>
        <v>#N/A</v>
      </c>
      <c r="G111" s="17" t="e">
        <f>VLOOKUP($B$96&amp;$A111,高中组成绩!$A:$I,MATCH(G$3,高中组成绩!$A$2:$I$2,),0)</f>
        <v>#N/A</v>
      </c>
    </row>
    <row r="112" spans="1:7" s="15" customFormat="1" ht="23.1" customHeight="1" x14ac:dyDescent="0.15">
      <c r="A112" s="16">
        <v>15</v>
      </c>
      <c r="B112" s="17" t="e">
        <f>VLOOKUP($B$96&amp;$A112,高中组成绩!$A:$I,MATCH(B$3,高中组成绩!$A$2:$I$2,),0)</f>
        <v>#N/A</v>
      </c>
      <c r="C112" s="17" t="e">
        <f>VLOOKUP($B$96&amp;$A112,高中组成绩!$A:$I,MATCH(C$3,高中组成绩!$A$2:$I$2,),0)</f>
        <v>#N/A</v>
      </c>
      <c r="D112" s="17" t="e">
        <f>VLOOKUP($B$96&amp;$A112,高中组成绩!$A:$I,MATCH(D$3,高中组成绩!$A$2:$I$2,),0)</f>
        <v>#N/A</v>
      </c>
      <c r="E112" s="17" t="e">
        <f>VLOOKUP($B$96&amp;$A112,高中组成绩!$A:$I,MATCH(E$3,高中组成绩!$A$2:$I$2,),0)</f>
        <v>#N/A</v>
      </c>
      <c r="F112" s="17" t="e">
        <f>VLOOKUP($B$96&amp;$A112,高中组成绩!$A:$I,MATCH(F$3,高中组成绩!$A$2:$I$2,),0)</f>
        <v>#N/A</v>
      </c>
      <c r="G112" s="17" t="e">
        <f>VLOOKUP($B$96&amp;$A112,高中组成绩!$A:$I,MATCH(G$3,高中组成绩!$A$2:$I$2,),0)</f>
        <v>#N/A</v>
      </c>
    </row>
    <row r="113" spans="1:7" s="15" customFormat="1" ht="23.1" customHeight="1" x14ac:dyDescent="0.15">
      <c r="A113" s="16">
        <v>16</v>
      </c>
      <c r="B113" s="17" t="e">
        <f>VLOOKUP($B$96&amp;$A113,高中组成绩!$A:$I,MATCH(B$3,高中组成绩!$A$2:$I$2,),0)</f>
        <v>#N/A</v>
      </c>
      <c r="C113" s="17" t="e">
        <f>VLOOKUP($B$96&amp;$A113,高中组成绩!$A:$I,MATCH(C$3,高中组成绩!$A$2:$I$2,),0)</f>
        <v>#N/A</v>
      </c>
      <c r="D113" s="17" t="e">
        <f>VLOOKUP($B$96&amp;$A113,高中组成绩!$A:$I,MATCH(D$3,高中组成绩!$A$2:$I$2,),0)</f>
        <v>#N/A</v>
      </c>
      <c r="E113" s="17" t="e">
        <f>VLOOKUP($B$96&amp;$A113,高中组成绩!$A:$I,MATCH(E$3,高中组成绩!$A$2:$I$2,),0)</f>
        <v>#N/A</v>
      </c>
      <c r="F113" s="17" t="e">
        <f>VLOOKUP($B$96&amp;$A113,高中组成绩!$A:$I,MATCH(F$3,高中组成绩!$A$2:$I$2,),0)</f>
        <v>#N/A</v>
      </c>
      <c r="G113" s="17" t="e">
        <f>VLOOKUP($B$96&amp;$A113,高中组成绩!$A:$I,MATCH(G$3,高中组成绩!$A$2:$I$2,),0)</f>
        <v>#N/A</v>
      </c>
    </row>
    <row r="114" spans="1:7" ht="21.95" customHeight="1" x14ac:dyDescent="0.15">
      <c r="A114" s="18" t="s">
        <v>19</v>
      </c>
      <c r="B114" s="12" t="s">
        <v>25</v>
      </c>
      <c r="C114" s="13"/>
      <c r="D114" s="13"/>
      <c r="E114" s="13"/>
      <c r="F114" s="13"/>
      <c r="G114" s="13"/>
    </row>
    <row r="115" spans="1:7" s="15" customFormat="1" ht="30.75" x14ac:dyDescent="0.15">
      <c r="A115" s="38" t="s">
        <v>66</v>
      </c>
      <c r="B115" s="38" t="s">
        <v>67</v>
      </c>
      <c r="C115" s="19" t="s">
        <v>68</v>
      </c>
      <c r="D115" s="19" t="s">
        <v>69</v>
      </c>
      <c r="E115" s="19" t="s">
        <v>70</v>
      </c>
      <c r="F115" s="39" t="s">
        <v>71</v>
      </c>
      <c r="G115" s="38" t="s">
        <v>37</v>
      </c>
    </row>
    <row r="116" spans="1:7" s="15" customFormat="1" ht="21.95" customHeight="1" x14ac:dyDescent="0.15">
      <c r="A116" s="16">
        <v>1</v>
      </c>
      <c r="B116" s="17" t="e">
        <f>VLOOKUP($B$114&amp;$A116,高中组成绩!$A:$I,MATCH(B$3,高中组成绩!$A$2:$I$2,),0)</f>
        <v>#N/A</v>
      </c>
      <c r="C116" s="17" t="e">
        <f>VLOOKUP($B$114&amp;$A116,高中组成绩!$A:$I,MATCH(C$3,高中组成绩!$A$2:$I$2,),0)</f>
        <v>#N/A</v>
      </c>
      <c r="D116" s="17" t="e">
        <f>VLOOKUP($B$114&amp;$A116,高中组成绩!$A:$I,MATCH(D$3,高中组成绩!$A$2:$I$2,),0)</f>
        <v>#N/A</v>
      </c>
      <c r="E116" s="17" t="e">
        <f>VLOOKUP($B$114&amp;$A116,高中组成绩!$A:$I,MATCH(E$3,高中组成绩!$A$2:$I$2,),0)</f>
        <v>#N/A</v>
      </c>
      <c r="F116" s="17" t="e">
        <f>VLOOKUP($B$114&amp;$A116,高中组成绩!$A:$I,MATCH(F$3,高中组成绩!$A$2:$I$2,),0)</f>
        <v>#N/A</v>
      </c>
      <c r="G116" s="17" t="e">
        <f>VLOOKUP($B$114&amp;$A116,高中组成绩!$A:$I,MATCH(G$3,高中组成绩!$A$2:$I$2,),0)</f>
        <v>#N/A</v>
      </c>
    </row>
    <row r="117" spans="1:7" s="15" customFormat="1" ht="21.95" customHeight="1" x14ac:dyDescent="0.15">
      <c r="A117" s="16">
        <v>2</v>
      </c>
      <c r="B117" s="17" t="e">
        <f>VLOOKUP($B$114&amp;$A117,高中组成绩!$A:$I,MATCH(B$3,高中组成绩!$A$2:$I$2,),0)</f>
        <v>#N/A</v>
      </c>
      <c r="C117" s="17" t="e">
        <f>VLOOKUP($B$114&amp;$A117,高中组成绩!$A:$I,MATCH(C$3,高中组成绩!$A$2:$I$2,),0)</f>
        <v>#N/A</v>
      </c>
      <c r="D117" s="17" t="e">
        <f>VLOOKUP($B$114&amp;$A117,高中组成绩!$A:$I,MATCH(D$3,高中组成绩!$A$2:$I$2,),0)</f>
        <v>#N/A</v>
      </c>
      <c r="E117" s="17" t="e">
        <f>VLOOKUP($B$114&amp;$A117,高中组成绩!$A:$I,MATCH(E$3,高中组成绩!$A$2:$I$2,),0)</f>
        <v>#N/A</v>
      </c>
      <c r="F117" s="17" t="e">
        <f>VLOOKUP($B$114&amp;$A117,高中组成绩!$A:$I,MATCH(F$3,高中组成绩!$A$2:$I$2,),0)</f>
        <v>#N/A</v>
      </c>
      <c r="G117" s="17" t="e">
        <f>VLOOKUP($B$114&amp;$A117,高中组成绩!$A:$I,MATCH(G$3,高中组成绩!$A$2:$I$2,),0)</f>
        <v>#N/A</v>
      </c>
    </row>
    <row r="118" spans="1:7" s="15" customFormat="1" ht="21.95" customHeight="1" x14ac:dyDescent="0.15">
      <c r="A118" s="16">
        <v>3</v>
      </c>
      <c r="B118" s="17" t="e">
        <f>VLOOKUP($B$114&amp;$A118,高中组成绩!$A:$I,MATCH(B$3,高中组成绩!$A$2:$I$2,),0)</f>
        <v>#N/A</v>
      </c>
      <c r="C118" s="17" t="e">
        <f>VLOOKUP($B$114&amp;$A118,高中组成绩!$A:$I,MATCH(C$3,高中组成绩!$A$2:$I$2,),0)</f>
        <v>#N/A</v>
      </c>
      <c r="D118" s="17" t="e">
        <f>VLOOKUP($B$114&amp;$A118,高中组成绩!$A:$I,MATCH(D$3,高中组成绩!$A$2:$I$2,),0)</f>
        <v>#N/A</v>
      </c>
      <c r="E118" s="17" t="e">
        <f>VLOOKUP($B$114&amp;$A118,高中组成绩!$A:$I,MATCH(E$3,高中组成绩!$A$2:$I$2,),0)</f>
        <v>#N/A</v>
      </c>
      <c r="F118" s="17" t="e">
        <f>VLOOKUP($B$114&amp;$A118,高中组成绩!$A:$I,MATCH(F$3,高中组成绩!$A$2:$I$2,),0)</f>
        <v>#N/A</v>
      </c>
      <c r="G118" s="17" t="e">
        <f>VLOOKUP($B$114&amp;$A118,高中组成绩!$A:$I,MATCH(G$3,高中组成绩!$A$2:$I$2,),0)</f>
        <v>#N/A</v>
      </c>
    </row>
    <row r="119" spans="1:7" s="15" customFormat="1" ht="21.95" customHeight="1" x14ac:dyDescent="0.15">
      <c r="A119" s="16">
        <v>4</v>
      </c>
      <c r="B119" s="17" t="e">
        <f>VLOOKUP($B$114&amp;$A119,高中组成绩!$A:$I,MATCH(B$3,高中组成绩!$A$2:$I$2,),0)</f>
        <v>#N/A</v>
      </c>
      <c r="C119" s="17" t="e">
        <f>VLOOKUP($B$114&amp;$A119,高中组成绩!$A:$I,MATCH(C$3,高中组成绩!$A$2:$I$2,),0)</f>
        <v>#N/A</v>
      </c>
      <c r="D119" s="17" t="e">
        <f>VLOOKUP($B$114&amp;$A119,高中组成绩!$A:$I,MATCH(D$3,高中组成绩!$A$2:$I$2,),0)</f>
        <v>#N/A</v>
      </c>
      <c r="E119" s="17" t="e">
        <f>VLOOKUP($B$114&amp;$A119,高中组成绩!$A:$I,MATCH(E$3,高中组成绩!$A$2:$I$2,),0)</f>
        <v>#N/A</v>
      </c>
      <c r="F119" s="17" t="e">
        <f>VLOOKUP($B$114&amp;$A119,高中组成绩!$A:$I,MATCH(F$3,高中组成绩!$A$2:$I$2,),0)</f>
        <v>#N/A</v>
      </c>
      <c r="G119" s="17" t="e">
        <f>VLOOKUP($B$114&amp;$A119,高中组成绩!$A:$I,MATCH(G$3,高中组成绩!$A$2:$I$2,),0)</f>
        <v>#N/A</v>
      </c>
    </row>
    <row r="120" spans="1:7" s="15" customFormat="1" ht="21.95" customHeight="1" x14ac:dyDescent="0.15">
      <c r="A120" s="16">
        <v>5</v>
      </c>
      <c r="B120" s="17" t="e">
        <f>VLOOKUP($B$114&amp;$A120,高中组成绩!$A:$I,MATCH(B$3,高中组成绩!$A$2:$I$2,),0)</f>
        <v>#N/A</v>
      </c>
      <c r="C120" s="17" t="e">
        <f>VLOOKUP($B$114&amp;$A120,高中组成绩!$A:$I,MATCH(C$3,高中组成绩!$A$2:$I$2,),0)</f>
        <v>#N/A</v>
      </c>
      <c r="D120" s="17" t="e">
        <f>VLOOKUP($B$114&amp;$A120,高中组成绩!$A:$I,MATCH(D$3,高中组成绩!$A$2:$I$2,),0)</f>
        <v>#N/A</v>
      </c>
      <c r="E120" s="17" t="e">
        <f>VLOOKUP($B$114&amp;$A120,高中组成绩!$A:$I,MATCH(E$3,高中组成绩!$A$2:$I$2,),0)</f>
        <v>#N/A</v>
      </c>
      <c r="F120" s="17" t="e">
        <f>VLOOKUP($B$114&amp;$A120,高中组成绩!$A:$I,MATCH(F$3,高中组成绩!$A$2:$I$2,),0)</f>
        <v>#N/A</v>
      </c>
      <c r="G120" s="17" t="e">
        <f>VLOOKUP($B$114&amp;$A120,高中组成绩!$A:$I,MATCH(G$3,高中组成绩!$A$2:$I$2,),0)</f>
        <v>#N/A</v>
      </c>
    </row>
    <row r="121" spans="1:7" s="15" customFormat="1" ht="21.95" customHeight="1" x14ac:dyDescent="0.15">
      <c r="A121" s="16">
        <v>6</v>
      </c>
      <c r="B121" s="17" t="e">
        <f>VLOOKUP($B$114&amp;$A121,高中组成绩!$A:$I,MATCH(B$3,高中组成绩!$A$2:$I$2,),0)</f>
        <v>#N/A</v>
      </c>
      <c r="C121" s="17" t="e">
        <f>VLOOKUP($B$114&amp;$A121,高中组成绩!$A:$I,MATCH(C$3,高中组成绩!$A$2:$I$2,),0)</f>
        <v>#N/A</v>
      </c>
      <c r="D121" s="17" t="e">
        <f>VLOOKUP($B$114&amp;$A121,高中组成绩!$A:$I,MATCH(D$3,高中组成绩!$A$2:$I$2,),0)</f>
        <v>#N/A</v>
      </c>
      <c r="E121" s="17" t="e">
        <f>VLOOKUP($B$114&amp;$A121,高中组成绩!$A:$I,MATCH(E$3,高中组成绩!$A$2:$I$2,),0)</f>
        <v>#N/A</v>
      </c>
      <c r="F121" s="17" t="e">
        <f>VLOOKUP($B$114&amp;$A121,高中组成绩!$A:$I,MATCH(F$3,高中组成绩!$A$2:$I$2,),0)</f>
        <v>#N/A</v>
      </c>
      <c r="G121" s="17" t="e">
        <f>VLOOKUP($B$114&amp;$A121,高中组成绩!$A:$I,MATCH(G$3,高中组成绩!$A$2:$I$2,),0)</f>
        <v>#N/A</v>
      </c>
    </row>
    <row r="122" spans="1:7" s="15" customFormat="1" ht="21.95" customHeight="1" x14ac:dyDescent="0.15">
      <c r="A122" s="16">
        <v>7</v>
      </c>
      <c r="B122" s="17" t="e">
        <f>VLOOKUP($B$114&amp;$A122,高中组成绩!$A:$I,MATCH(B$3,高中组成绩!$A$2:$I$2,),0)</f>
        <v>#N/A</v>
      </c>
      <c r="C122" s="17" t="e">
        <f>VLOOKUP($B$114&amp;$A122,高中组成绩!$A:$I,MATCH(C$3,高中组成绩!$A$2:$I$2,),0)</f>
        <v>#N/A</v>
      </c>
      <c r="D122" s="17" t="e">
        <f>VLOOKUP($B$114&amp;$A122,高中组成绩!$A:$I,MATCH(D$3,高中组成绩!$A$2:$I$2,),0)</f>
        <v>#N/A</v>
      </c>
      <c r="E122" s="17" t="e">
        <f>VLOOKUP($B$114&amp;$A122,高中组成绩!$A:$I,MATCH(E$3,高中组成绩!$A$2:$I$2,),0)</f>
        <v>#N/A</v>
      </c>
      <c r="F122" s="17" t="e">
        <f>VLOOKUP($B$114&amp;$A122,高中组成绩!$A:$I,MATCH(F$3,高中组成绩!$A$2:$I$2,),0)</f>
        <v>#N/A</v>
      </c>
      <c r="G122" s="17" t="e">
        <f>VLOOKUP($B$114&amp;$A122,高中组成绩!$A:$I,MATCH(G$3,高中组成绩!$A$2:$I$2,),0)</f>
        <v>#N/A</v>
      </c>
    </row>
    <row r="123" spans="1:7" s="15" customFormat="1" ht="21.95" customHeight="1" x14ac:dyDescent="0.15">
      <c r="A123" s="16">
        <v>8</v>
      </c>
      <c r="B123" s="17" t="e">
        <f>VLOOKUP($B$114&amp;$A123,高中组成绩!$A:$I,MATCH(B$3,高中组成绩!$A$2:$I$2,),0)</f>
        <v>#N/A</v>
      </c>
      <c r="C123" s="17" t="e">
        <f>VLOOKUP($B$114&amp;$A123,高中组成绩!$A:$I,MATCH(C$3,高中组成绩!$A$2:$I$2,),0)</f>
        <v>#N/A</v>
      </c>
      <c r="D123" s="17" t="e">
        <f>VLOOKUP($B$114&amp;$A123,高中组成绩!$A:$I,MATCH(D$3,高中组成绩!$A$2:$I$2,),0)</f>
        <v>#N/A</v>
      </c>
      <c r="E123" s="17" t="e">
        <f>VLOOKUP($B$114&amp;$A123,高中组成绩!$A:$I,MATCH(E$3,高中组成绩!$A$2:$I$2,),0)</f>
        <v>#N/A</v>
      </c>
      <c r="F123" s="17" t="e">
        <f>VLOOKUP($B$114&amp;$A123,高中组成绩!$A:$I,MATCH(F$3,高中组成绩!$A$2:$I$2,),0)</f>
        <v>#N/A</v>
      </c>
      <c r="G123" s="17" t="e">
        <f>VLOOKUP($B$114&amp;$A123,高中组成绩!$A:$I,MATCH(G$3,高中组成绩!$A$2:$I$2,),0)</f>
        <v>#N/A</v>
      </c>
    </row>
    <row r="124" spans="1:7" s="15" customFormat="1" ht="21.95" customHeight="1" x14ac:dyDescent="0.15">
      <c r="A124" s="16">
        <v>9</v>
      </c>
      <c r="B124" s="17" t="e">
        <f>VLOOKUP($B$114&amp;$A124,高中组成绩!$A:$I,MATCH(B$3,高中组成绩!$A$2:$I$2,),0)</f>
        <v>#N/A</v>
      </c>
      <c r="C124" s="17" t="e">
        <f>VLOOKUP($B$114&amp;$A124,高中组成绩!$A:$I,MATCH(C$3,高中组成绩!$A$2:$I$2,),0)</f>
        <v>#N/A</v>
      </c>
      <c r="D124" s="17" t="e">
        <f>VLOOKUP($B$114&amp;$A124,高中组成绩!$A:$I,MATCH(D$3,高中组成绩!$A$2:$I$2,),0)</f>
        <v>#N/A</v>
      </c>
      <c r="E124" s="17" t="e">
        <f>VLOOKUP($B$114&amp;$A124,高中组成绩!$A:$I,MATCH(E$3,高中组成绩!$A$2:$I$2,),0)</f>
        <v>#N/A</v>
      </c>
      <c r="F124" s="17" t="e">
        <f>VLOOKUP($B$114&amp;$A124,高中组成绩!$A:$I,MATCH(F$3,高中组成绩!$A$2:$I$2,),0)</f>
        <v>#N/A</v>
      </c>
      <c r="G124" s="17" t="e">
        <f>VLOOKUP($B$114&amp;$A124,高中组成绩!$A:$I,MATCH(G$3,高中组成绩!$A$2:$I$2,),0)</f>
        <v>#N/A</v>
      </c>
    </row>
    <row r="125" spans="1:7" s="15" customFormat="1" ht="21.95" customHeight="1" x14ac:dyDescent="0.15">
      <c r="A125" s="16">
        <v>10</v>
      </c>
      <c r="B125" s="17" t="e">
        <f>VLOOKUP($B$114&amp;$A125,高中组成绩!$A:$I,MATCH(B$3,高中组成绩!$A$2:$I$2,),0)</f>
        <v>#N/A</v>
      </c>
      <c r="C125" s="17" t="e">
        <f>VLOOKUP($B$114&amp;$A125,高中组成绩!$A:$I,MATCH(C$3,高中组成绩!$A$2:$I$2,),0)</f>
        <v>#N/A</v>
      </c>
      <c r="D125" s="17" t="e">
        <f>VLOOKUP($B$114&amp;$A125,高中组成绩!$A:$I,MATCH(D$3,高中组成绩!$A$2:$I$2,),0)</f>
        <v>#N/A</v>
      </c>
      <c r="E125" s="17" t="e">
        <f>VLOOKUP($B$114&amp;$A125,高中组成绩!$A:$I,MATCH(E$3,高中组成绩!$A$2:$I$2,),0)</f>
        <v>#N/A</v>
      </c>
      <c r="F125" s="17" t="e">
        <f>VLOOKUP($B$114&amp;$A125,高中组成绩!$A:$I,MATCH(F$3,高中组成绩!$A$2:$I$2,),0)</f>
        <v>#N/A</v>
      </c>
      <c r="G125" s="17" t="e">
        <f>VLOOKUP($B$114&amp;$A125,高中组成绩!$A:$I,MATCH(G$3,高中组成绩!$A$2:$I$2,),0)</f>
        <v>#N/A</v>
      </c>
    </row>
    <row r="126" spans="1:7" s="15" customFormat="1" ht="21.95" customHeight="1" x14ac:dyDescent="0.15">
      <c r="A126" s="16">
        <v>11</v>
      </c>
      <c r="B126" s="17" t="e">
        <f>VLOOKUP($B$114&amp;$A126,高中组成绩!$A:$I,MATCH(B$3,高中组成绩!$A$2:$I$2,),0)</f>
        <v>#N/A</v>
      </c>
      <c r="C126" s="17" t="e">
        <f>VLOOKUP($B$114&amp;$A126,高中组成绩!$A:$I,MATCH(C$3,高中组成绩!$A$2:$I$2,),0)</f>
        <v>#N/A</v>
      </c>
      <c r="D126" s="17" t="e">
        <f>VLOOKUP($B$114&amp;$A126,高中组成绩!$A:$I,MATCH(D$3,高中组成绩!$A$2:$I$2,),0)</f>
        <v>#N/A</v>
      </c>
      <c r="E126" s="17" t="e">
        <f>VLOOKUP($B$114&amp;$A126,高中组成绩!$A:$I,MATCH(E$3,高中组成绩!$A$2:$I$2,),0)</f>
        <v>#N/A</v>
      </c>
      <c r="F126" s="17" t="e">
        <f>VLOOKUP($B$114&amp;$A126,高中组成绩!$A:$I,MATCH(F$3,高中组成绩!$A$2:$I$2,),0)</f>
        <v>#N/A</v>
      </c>
      <c r="G126" s="17" t="e">
        <f>VLOOKUP($B$114&amp;$A126,高中组成绩!$A:$I,MATCH(G$3,高中组成绩!$A$2:$I$2,),0)</f>
        <v>#N/A</v>
      </c>
    </row>
    <row r="127" spans="1:7" s="15" customFormat="1" ht="21.95" customHeight="1" x14ac:dyDescent="0.15">
      <c r="A127" s="16">
        <v>12</v>
      </c>
      <c r="B127" s="17" t="e">
        <f>VLOOKUP($B$114&amp;$A127,高中组成绩!$A:$I,MATCH(B$3,高中组成绩!$A$2:$I$2,),0)</f>
        <v>#N/A</v>
      </c>
      <c r="C127" s="17" t="e">
        <f>VLOOKUP($B$114&amp;$A127,高中组成绩!$A:$I,MATCH(C$3,高中组成绩!$A$2:$I$2,),0)</f>
        <v>#N/A</v>
      </c>
      <c r="D127" s="17" t="e">
        <f>VLOOKUP($B$114&amp;$A127,高中组成绩!$A:$I,MATCH(D$3,高中组成绩!$A$2:$I$2,),0)</f>
        <v>#N/A</v>
      </c>
      <c r="E127" s="17" t="e">
        <f>VLOOKUP($B$114&amp;$A127,高中组成绩!$A:$I,MATCH(E$3,高中组成绩!$A$2:$I$2,),0)</f>
        <v>#N/A</v>
      </c>
      <c r="F127" s="17" t="e">
        <f>VLOOKUP($B$114&amp;$A127,高中组成绩!$A:$I,MATCH(F$3,高中组成绩!$A$2:$I$2,),0)</f>
        <v>#N/A</v>
      </c>
      <c r="G127" s="17" t="e">
        <f>VLOOKUP($B$114&amp;$A127,高中组成绩!$A:$I,MATCH(G$3,高中组成绩!$A$2:$I$2,),0)</f>
        <v>#N/A</v>
      </c>
    </row>
    <row r="128" spans="1:7" s="15" customFormat="1" ht="21.95" customHeight="1" x14ac:dyDescent="0.15">
      <c r="A128" s="16">
        <v>13</v>
      </c>
      <c r="B128" s="17" t="e">
        <f>VLOOKUP($B$114&amp;$A128,高中组成绩!$A:$I,MATCH(B$3,高中组成绩!$A$2:$I$2,),0)</f>
        <v>#N/A</v>
      </c>
      <c r="C128" s="17" t="e">
        <f>VLOOKUP($B$114&amp;$A128,高中组成绩!$A:$I,MATCH(C$3,高中组成绩!$A$2:$I$2,),0)</f>
        <v>#N/A</v>
      </c>
      <c r="D128" s="17" t="e">
        <f>VLOOKUP($B$114&amp;$A128,高中组成绩!$A:$I,MATCH(D$3,高中组成绩!$A$2:$I$2,),0)</f>
        <v>#N/A</v>
      </c>
      <c r="E128" s="17" t="e">
        <f>VLOOKUP($B$114&amp;$A128,高中组成绩!$A:$I,MATCH(E$3,高中组成绩!$A$2:$I$2,),0)</f>
        <v>#N/A</v>
      </c>
      <c r="F128" s="17" t="e">
        <f>VLOOKUP($B$114&amp;$A128,高中组成绩!$A:$I,MATCH(F$3,高中组成绩!$A$2:$I$2,),0)</f>
        <v>#N/A</v>
      </c>
      <c r="G128" s="17" t="e">
        <f>VLOOKUP($B$114&amp;$A128,高中组成绩!$A:$I,MATCH(G$3,高中组成绩!$A$2:$I$2,),0)</f>
        <v>#N/A</v>
      </c>
    </row>
    <row r="129" spans="1:7" s="15" customFormat="1" ht="21.95" customHeight="1" x14ac:dyDescent="0.15">
      <c r="A129" s="16">
        <v>14</v>
      </c>
      <c r="B129" s="17" t="e">
        <f>VLOOKUP($B$114&amp;$A129,高中组成绩!$A:$I,MATCH(B$3,高中组成绩!$A$2:$I$2,),0)</f>
        <v>#N/A</v>
      </c>
      <c r="C129" s="17" t="e">
        <f>VLOOKUP($B$114&amp;$A129,高中组成绩!$A:$I,MATCH(C$3,高中组成绩!$A$2:$I$2,),0)</f>
        <v>#N/A</v>
      </c>
      <c r="D129" s="17" t="e">
        <f>VLOOKUP($B$114&amp;$A129,高中组成绩!$A:$I,MATCH(D$3,高中组成绩!$A$2:$I$2,),0)</f>
        <v>#N/A</v>
      </c>
      <c r="E129" s="17" t="e">
        <f>VLOOKUP($B$114&amp;$A129,高中组成绩!$A:$I,MATCH(E$3,高中组成绩!$A$2:$I$2,),0)</f>
        <v>#N/A</v>
      </c>
      <c r="F129" s="17" t="e">
        <f>VLOOKUP($B$114&amp;$A129,高中组成绩!$A:$I,MATCH(F$3,高中组成绩!$A$2:$I$2,),0)</f>
        <v>#N/A</v>
      </c>
      <c r="G129" s="17" t="e">
        <f>VLOOKUP($B$114&amp;$A129,高中组成绩!$A:$I,MATCH(G$3,高中组成绩!$A$2:$I$2,),0)</f>
        <v>#N/A</v>
      </c>
    </row>
    <row r="130" spans="1:7" s="15" customFormat="1" ht="21.95" customHeight="1" x14ac:dyDescent="0.15">
      <c r="A130" s="16">
        <v>15</v>
      </c>
      <c r="B130" s="17" t="e">
        <f>VLOOKUP($B$114&amp;$A130,高中组成绩!$A:$I,MATCH(B$3,高中组成绩!$A$2:$I$2,),0)</f>
        <v>#N/A</v>
      </c>
      <c r="C130" s="17" t="e">
        <f>VLOOKUP($B$114&amp;$A130,高中组成绩!$A:$I,MATCH(C$3,高中组成绩!$A$2:$I$2,),0)</f>
        <v>#N/A</v>
      </c>
      <c r="D130" s="17" t="e">
        <f>VLOOKUP($B$114&amp;$A130,高中组成绩!$A:$I,MATCH(D$3,高中组成绩!$A$2:$I$2,),0)</f>
        <v>#N/A</v>
      </c>
      <c r="E130" s="17" t="e">
        <f>VLOOKUP($B$114&amp;$A130,高中组成绩!$A:$I,MATCH(E$3,高中组成绩!$A$2:$I$2,),0)</f>
        <v>#N/A</v>
      </c>
      <c r="F130" s="17" t="e">
        <f>VLOOKUP($B$114&amp;$A130,高中组成绩!$A:$I,MATCH(F$3,高中组成绩!$A$2:$I$2,),0)</f>
        <v>#N/A</v>
      </c>
      <c r="G130" s="17" t="e">
        <f>VLOOKUP($B$114&amp;$A130,高中组成绩!$A:$I,MATCH(G$3,高中组成绩!$A$2:$I$2,),0)</f>
        <v>#N/A</v>
      </c>
    </row>
    <row r="131" spans="1:7" ht="21.95" customHeight="1" x14ac:dyDescent="0.15">
      <c r="A131" s="18" t="s">
        <v>19</v>
      </c>
      <c r="B131" s="12" t="s">
        <v>26</v>
      </c>
      <c r="C131" s="13"/>
      <c r="D131" s="13"/>
      <c r="E131" s="13"/>
      <c r="F131" s="13"/>
      <c r="G131" s="13"/>
    </row>
    <row r="132" spans="1:7" s="15" customFormat="1" ht="30.75" x14ac:dyDescent="0.15">
      <c r="A132" s="38" t="s">
        <v>66</v>
      </c>
      <c r="B132" s="38" t="s">
        <v>67</v>
      </c>
      <c r="C132" s="19" t="s">
        <v>68</v>
      </c>
      <c r="D132" s="19" t="s">
        <v>69</v>
      </c>
      <c r="E132" s="19" t="s">
        <v>70</v>
      </c>
      <c r="F132" s="39" t="s">
        <v>71</v>
      </c>
      <c r="G132" s="38" t="s">
        <v>37</v>
      </c>
    </row>
    <row r="133" spans="1:7" s="15" customFormat="1" ht="21.95" customHeight="1" x14ac:dyDescent="0.15">
      <c r="A133" s="16">
        <v>1</v>
      </c>
      <c r="B133" s="17" t="e">
        <f>VLOOKUP($B$131&amp;$A133,高中组成绩!$A:$I,MATCH(B$3,高中组成绩!$A$2:$I$2,),0)</f>
        <v>#N/A</v>
      </c>
      <c r="C133" s="17" t="e">
        <f>VLOOKUP($B$131&amp;$A133,高中组成绩!$A:$I,MATCH(C$3,高中组成绩!$A$2:$I$2,),0)</f>
        <v>#N/A</v>
      </c>
      <c r="D133" s="17" t="e">
        <f>VLOOKUP($B$131&amp;$A133,高中组成绩!$A:$I,MATCH(D$3,高中组成绩!$A$2:$I$2,),0)</f>
        <v>#N/A</v>
      </c>
      <c r="E133" s="17" t="e">
        <f>VLOOKUP($B$131&amp;$A133,高中组成绩!$A:$I,MATCH(E$3,高中组成绩!$A$2:$I$2,),0)</f>
        <v>#N/A</v>
      </c>
      <c r="F133" s="17" t="e">
        <f>VLOOKUP($B$131&amp;$A133,高中组成绩!$A:$I,MATCH(F$3,高中组成绩!$A$2:$I$2,),0)</f>
        <v>#N/A</v>
      </c>
      <c r="G133" s="17" t="e">
        <f>VLOOKUP($B$131&amp;$A133,高中组成绩!$A:$I,MATCH(G$3,高中组成绩!$A$2:$I$2,),0)</f>
        <v>#N/A</v>
      </c>
    </row>
    <row r="134" spans="1:7" s="15" customFormat="1" ht="21.95" customHeight="1" x14ac:dyDescent="0.15">
      <c r="A134" s="16">
        <v>2</v>
      </c>
      <c r="B134" s="17" t="e">
        <f>VLOOKUP($B$131&amp;$A134,高中组成绩!$A:$I,MATCH(B$3,高中组成绩!$A$2:$I$2,),0)</f>
        <v>#N/A</v>
      </c>
      <c r="C134" s="17" t="e">
        <f>VLOOKUP($B$131&amp;$A134,高中组成绩!$A:$I,MATCH(C$3,高中组成绩!$A$2:$I$2,),0)</f>
        <v>#N/A</v>
      </c>
      <c r="D134" s="17" t="e">
        <f>VLOOKUP($B$131&amp;$A134,高中组成绩!$A:$I,MATCH(D$3,高中组成绩!$A$2:$I$2,),0)</f>
        <v>#N/A</v>
      </c>
      <c r="E134" s="17" t="e">
        <f>VLOOKUP($B$131&amp;$A134,高中组成绩!$A:$I,MATCH(E$3,高中组成绩!$A$2:$I$2,),0)</f>
        <v>#N/A</v>
      </c>
      <c r="F134" s="17" t="e">
        <f>VLOOKUP($B$131&amp;$A134,高中组成绩!$A:$I,MATCH(F$3,高中组成绩!$A$2:$I$2,),0)</f>
        <v>#N/A</v>
      </c>
      <c r="G134" s="17" t="e">
        <f>VLOOKUP($B$131&amp;$A134,高中组成绩!$A:$I,MATCH(G$3,高中组成绩!$A$2:$I$2,),0)</f>
        <v>#N/A</v>
      </c>
    </row>
    <row r="135" spans="1:7" s="15" customFormat="1" ht="21.95" customHeight="1" x14ac:dyDescent="0.15">
      <c r="A135" s="16">
        <v>3</v>
      </c>
      <c r="B135" s="17" t="e">
        <f>VLOOKUP($B$131&amp;$A135,高中组成绩!$A:$I,MATCH(B$3,高中组成绩!$A$2:$I$2,),0)</f>
        <v>#N/A</v>
      </c>
      <c r="C135" s="17" t="e">
        <f>VLOOKUP($B$131&amp;$A135,高中组成绩!$A:$I,MATCH(C$3,高中组成绩!$A$2:$I$2,),0)</f>
        <v>#N/A</v>
      </c>
      <c r="D135" s="17" t="e">
        <f>VLOOKUP($B$131&amp;$A135,高中组成绩!$A:$I,MATCH(D$3,高中组成绩!$A$2:$I$2,),0)</f>
        <v>#N/A</v>
      </c>
      <c r="E135" s="17" t="e">
        <f>VLOOKUP($B$131&amp;$A135,高中组成绩!$A:$I,MATCH(E$3,高中组成绩!$A$2:$I$2,),0)</f>
        <v>#N/A</v>
      </c>
      <c r="F135" s="17" t="e">
        <f>VLOOKUP($B$131&amp;$A135,高中组成绩!$A:$I,MATCH(F$3,高中组成绩!$A$2:$I$2,),0)</f>
        <v>#N/A</v>
      </c>
      <c r="G135" s="17" t="e">
        <f>VLOOKUP($B$131&amp;$A135,高中组成绩!$A:$I,MATCH(G$3,高中组成绩!$A$2:$I$2,),0)</f>
        <v>#N/A</v>
      </c>
    </row>
    <row r="136" spans="1:7" s="15" customFormat="1" ht="21.95" customHeight="1" x14ac:dyDescent="0.15">
      <c r="A136" s="16">
        <v>4</v>
      </c>
      <c r="B136" s="17" t="e">
        <f>VLOOKUP($B$131&amp;$A136,高中组成绩!$A:$I,MATCH(B$3,高中组成绩!$A$2:$I$2,),0)</f>
        <v>#N/A</v>
      </c>
      <c r="C136" s="17" t="e">
        <f>VLOOKUP($B$131&amp;$A136,高中组成绩!$A:$I,MATCH(C$3,高中组成绩!$A$2:$I$2,),0)</f>
        <v>#N/A</v>
      </c>
      <c r="D136" s="17" t="e">
        <f>VLOOKUP($B$131&amp;$A136,高中组成绩!$A:$I,MATCH(D$3,高中组成绩!$A$2:$I$2,),0)</f>
        <v>#N/A</v>
      </c>
      <c r="E136" s="17" t="e">
        <f>VLOOKUP($B$131&amp;$A136,高中组成绩!$A:$I,MATCH(E$3,高中组成绩!$A$2:$I$2,),0)</f>
        <v>#N/A</v>
      </c>
      <c r="F136" s="17" t="e">
        <f>VLOOKUP($B$131&amp;$A136,高中组成绩!$A:$I,MATCH(F$3,高中组成绩!$A$2:$I$2,),0)</f>
        <v>#N/A</v>
      </c>
      <c r="G136" s="17" t="e">
        <f>VLOOKUP($B$131&amp;$A136,高中组成绩!$A:$I,MATCH(G$3,高中组成绩!$A$2:$I$2,),0)</f>
        <v>#N/A</v>
      </c>
    </row>
    <row r="137" spans="1:7" s="15" customFormat="1" ht="21.95" customHeight="1" x14ac:dyDescent="0.15">
      <c r="A137" s="16">
        <v>5</v>
      </c>
      <c r="B137" s="17" t="e">
        <f>VLOOKUP($B$131&amp;$A137,高中组成绩!$A:$I,MATCH(B$3,高中组成绩!$A$2:$I$2,),0)</f>
        <v>#N/A</v>
      </c>
      <c r="C137" s="17" t="e">
        <f>VLOOKUP($B$131&amp;$A137,高中组成绩!$A:$I,MATCH(C$3,高中组成绩!$A$2:$I$2,),0)</f>
        <v>#N/A</v>
      </c>
      <c r="D137" s="17" t="e">
        <f>VLOOKUP($B$131&amp;$A137,高中组成绩!$A:$I,MATCH(D$3,高中组成绩!$A$2:$I$2,),0)</f>
        <v>#N/A</v>
      </c>
      <c r="E137" s="17" t="e">
        <f>VLOOKUP($B$131&amp;$A137,高中组成绩!$A:$I,MATCH(E$3,高中组成绩!$A$2:$I$2,),0)</f>
        <v>#N/A</v>
      </c>
      <c r="F137" s="17" t="e">
        <f>VLOOKUP($B$131&amp;$A137,高中组成绩!$A:$I,MATCH(F$3,高中组成绩!$A$2:$I$2,),0)</f>
        <v>#N/A</v>
      </c>
      <c r="G137" s="17" t="e">
        <f>VLOOKUP($B$131&amp;$A137,高中组成绩!$A:$I,MATCH(G$3,高中组成绩!$A$2:$I$2,),0)</f>
        <v>#N/A</v>
      </c>
    </row>
    <row r="138" spans="1:7" s="15" customFormat="1" ht="21.95" customHeight="1" x14ac:dyDescent="0.15">
      <c r="A138" s="16">
        <v>6</v>
      </c>
      <c r="B138" s="17" t="e">
        <f>VLOOKUP($B$131&amp;$A138,高中组成绩!$A:$I,MATCH(B$3,高中组成绩!$A$2:$I$2,),0)</f>
        <v>#N/A</v>
      </c>
      <c r="C138" s="17" t="e">
        <f>VLOOKUP($B$131&amp;$A138,高中组成绩!$A:$I,MATCH(C$3,高中组成绩!$A$2:$I$2,),0)</f>
        <v>#N/A</v>
      </c>
      <c r="D138" s="17" t="e">
        <f>VLOOKUP($B$131&amp;$A138,高中组成绩!$A:$I,MATCH(D$3,高中组成绩!$A$2:$I$2,),0)</f>
        <v>#N/A</v>
      </c>
      <c r="E138" s="17" t="e">
        <f>VLOOKUP($B$131&amp;$A138,高中组成绩!$A:$I,MATCH(E$3,高中组成绩!$A$2:$I$2,),0)</f>
        <v>#N/A</v>
      </c>
      <c r="F138" s="17" t="e">
        <f>VLOOKUP($B$131&amp;$A138,高中组成绩!$A:$I,MATCH(F$3,高中组成绩!$A$2:$I$2,),0)</f>
        <v>#N/A</v>
      </c>
      <c r="G138" s="17" t="e">
        <f>VLOOKUP($B$131&amp;$A138,高中组成绩!$A:$I,MATCH(G$3,高中组成绩!$A$2:$I$2,),0)</f>
        <v>#N/A</v>
      </c>
    </row>
    <row r="139" spans="1:7" s="15" customFormat="1" ht="21.95" customHeight="1" x14ac:dyDescent="0.15">
      <c r="A139" s="16">
        <v>7</v>
      </c>
      <c r="B139" s="17" t="e">
        <f>VLOOKUP($B$131&amp;$A139,高中组成绩!$A:$I,MATCH(B$3,高中组成绩!$A$2:$I$2,),0)</f>
        <v>#N/A</v>
      </c>
      <c r="C139" s="17" t="e">
        <f>VLOOKUP($B$131&amp;$A139,高中组成绩!$A:$I,MATCH(C$3,高中组成绩!$A$2:$I$2,),0)</f>
        <v>#N/A</v>
      </c>
      <c r="D139" s="17" t="e">
        <f>VLOOKUP($B$131&amp;$A139,高中组成绩!$A:$I,MATCH(D$3,高中组成绩!$A$2:$I$2,),0)</f>
        <v>#N/A</v>
      </c>
      <c r="E139" s="17" t="e">
        <f>VLOOKUP($B$131&amp;$A139,高中组成绩!$A:$I,MATCH(E$3,高中组成绩!$A$2:$I$2,),0)</f>
        <v>#N/A</v>
      </c>
      <c r="F139" s="17" t="e">
        <f>VLOOKUP($B$131&amp;$A139,高中组成绩!$A:$I,MATCH(F$3,高中组成绩!$A$2:$I$2,),0)</f>
        <v>#N/A</v>
      </c>
      <c r="G139" s="17" t="e">
        <f>VLOOKUP($B$131&amp;$A139,高中组成绩!$A:$I,MATCH(G$3,高中组成绩!$A$2:$I$2,),0)</f>
        <v>#N/A</v>
      </c>
    </row>
    <row r="140" spans="1:7" s="15" customFormat="1" ht="21.95" customHeight="1" x14ac:dyDescent="0.15">
      <c r="A140" s="16">
        <v>8</v>
      </c>
      <c r="B140" s="17" t="e">
        <f>VLOOKUP($B$131&amp;$A140,高中组成绩!$A:$I,MATCH(B$3,高中组成绩!$A$2:$I$2,),0)</f>
        <v>#N/A</v>
      </c>
      <c r="C140" s="17" t="e">
        <f>VLOOKUP($B$131&amp;$A140,高中组成绩!$A:$I,MATCH(C$3,高中组成绩!$A$2:$I$2,),0)</f>
        <v>#N/A</v>
      </c>
      <c r="D140" s="17" t="e">
        <f>VLOOKUP($B$131&amp;$A140,高中组成绩!$A:$I,MATCH(D$3,高中组成绩!$A$2:$I$2,),0)</f>
        <v>#N/A</v>
      </c>
      <c r="E140" s="17" t="e">
        <f>VLOOKUP($B$131&amp;$A140,高中组成绩!$A:$I,MATCH(E$3,高中组成绩!$A$2:$I$2,),0)</f>
        <v>#N/A</v>
      </c>
      <c r="F140" s="17" t="e">
        <f>VLOOKUP($B$131&amp;$A140,高中组成绩!$A:$I,MATCH(F$3,高中组成绩!$A$2:$I$2,),0)</f>
        <v>#N/A</v>
      </c>
      <c r="G140" s="17" t="e">
        <f>VLOOKUP($B$131&amp;$A140,高中组成绩!$A:$I,MATCH(G$3,高中组成绩!$A$2:$I$2,),0)</f>
        <v>#N/A</v>
      </c>
    </row>
    <row r="141" spans="1:7" s="15" customFormat="1" ht="21.95" customHeight="1" x14ac:dyDescent="0.15">
      <c r="A141" s="16">
        <v>9</v>
      </c>
      <c r="B141" s="17" t="e">
        <f>VLOOKUP($B$131&amp;$A141,高中组成绩!$A:$I,MATCH(B$3,高中组成绩!$A$2:$I$2,),0)</f>
        <v>#N/A</v>
      </c>
      <c r="C141" s="17" t="e">
        <f>VLOOKUP($B$131&amp;$A141,高中组成绩!$A:$I,MATCH(C$3,高中组成绩!$A$2:$I$2,),0)</f>
        <v>#N/A</v>
      </c>
      <c r="D141" s="17" t="e">
        <f>VLOOKUP($B$131&amp;$A141,高中组成绩!$A:$I,MATCH(D$3,高中组成绩!$A$2:$I$2,),0)</f>
        <v>#N/A</v>
      </c>
      <c r="E141" s="17" t="e">
        <f>VLOOKUP($B$131&amp;$A141,高中组成绩!$A:$I,MATCH(E$3,高中组成绩!$A$2:$I$2,),0)</f>
        <v>#N/A</v>
      </c>
      <c r="F141" s="17" t="e">
        <f>VLOOKUP($B$131&amp;$A141,高中组成绩!$A:$I,MATCH(F$3,高中组成绩!$A$2:$I$2,),0)</f>
        <v>#N/A</v>
      </c>
      <c r="G141" s="17" t="e">
        <f>VLOOKUP($B$131&amp;$A141,高中组成绩!$A:$I,MATCH(G$3,高中组成绩!$A$2:$I$2,),0)</f>
        <v>#N/A</v>
      </c>
    </row>
    <row r="142" spans="1:7" s="15" customFormat="1" ht="21.95" customHeight="1" x14ac:dyDescent="0.15">
      <c r="A142" s="16">
        <v>10</v>
      </c>
      <c r="B142" s="17" t="e">
        <f>VLOOKUP($B$131&amp;$A142,高中组成绩!$A:$I,MATCH(B$3,高中组成绩!$A$2:$I$2,),0)</f>
        <v>#N/A</v>
      </c>
      <c r="C142" s="17" t="e">
        <f>VLOOKUP($B$131&amp;$A142,高中组成绩!$A:$I,MATCH(C$3,高中组成绩!$A$2:$I$2,),0)</f>
        <v>#N/A</v>
      </c>
      <c r="D142" s="17" t="e">
        <f>VLOOKUP($B$131&amp;$A142,高中组成绩!$A:$I,MATCH(D$3,高中组成绩!$A$2:$I$2,),0)</f>
        <v>#N/A</v>
      </c>
      <c r="E142" s="17" t="e">
        <f>VLOOKUP($B$131&amp;$A142,高中组成绩!$A:$I,MATCH(E$3,高中组成绩!$A$2:$I$2,),0)</f>
        <v>#N/A</v>
      </c>
      <c r="F142" s="17" t="e">
        <f>VLOOKUP($B$131&amp;$A142,高中组成绩!$A:$I,MATCH(F$3,高中组成绩!$A$2:$I$2,),0)</f>
        <v>#N/A</v>
      </c>
      <c r="G142" s="17" t="e">
        <f>VLOOKUP($B$131&amp;$A142,高中组成绩!$A:$I,MATCH(G$3,高中组成绩!$A$2:$I$2,),0)</f>
        <v>#N/A</v>
      </c>
    </row>
    <row r="143" spans="1:7" s="15" customFormat="1" ht="21.95" customHeight="1" x14ac:dyDescent="0.15">
      <c r="A143" s="16">
        <v>11</v>
      </c>
      <c r="B143" s="17" t="e">
        <f>VLOOKUP($B$131&amp;$A143,高中组成绩!$A:$I,MATCH(B$3,高中组成绩!$A$2:$I$2,),0)</f>
        <v>#N/A</v>
      </c>
      <c r="C143" s="17" t="e">
        <f>VLOOKUP($B$131&amp;$A143,高中组成绩!$A:$I,MATCH(C$3,高中组成绩!$A$2:$I$2,),0)</f>
        <v>#N/A</v>
      </c>
      <c r="D143" s="17" t="e">
        <f>VLOOKUP($B$131&amp;$A143,高中组成绩!$A:$I,MATCH(D$3,高中组成绩!$A$2:$I$2,),0)</f>
        <v>#N/A</v>
      </c>
      <c r="E143" s="17" t="e">
        <f>VLOOKUP($B$131&amp;$A143,高中组成绩!$A:$I,MATCH(E$3,高中组成绩!$A$2:$I$2,),0)</f>
        <v>#N/A</v>
      </c>
      <c r="F143" s="17" t="e">
        <f>VLOOKUP($B$131&amp;$A143,高中组成绩!$A:$I,MATCH(F$3,高中组成绩!$A$2:$I$2,),0)</f>
        <v>#N/A</v>
      </c>
      <c r="G143" s="17" t="e">
        <f>VLOOKUP($B$131&amp;$A143,高中组成绩!$A:$I,MATCH(G$3,高中组成绩!$A$2:$I$2,),0)</f>
        <v>#N/A</v>
      </c>
    </row>
    <row r="144" spans="1:7" s="15" customFormat="1" ht="21.95" customHeight="1" x14ac:dyDescent="0.15">
      <c r="A144" s="16">
        <v>12</v>
      </c>
      <c r="B144" s="17" t="e">
        <f>VLOOKUP($B$131&amp;$A144,高中组成绩!$A:$I,MATCH(B$3,高中组成绩!$A$2:$I$2,),0)</f>
        <v>#N/A</v>
      </c>
      <c r="C144" s="17" t="e">
        <f>VLOOKUP($B$131&amp;$A144,高中组成绩!$A:$I,MATCH(C$3,高中组成绩!$A$2:$I$2,),0)</f>
        <v>#N/A</v>
      </c>
      <c r="D144" s="17" t="e">
        <f>VLOOKUP($B$131&amp;$A144,高中组成绩!$A:$I,MATCH(D$3,高中组成绩!$A$2:$I$2,),0)</f>
        <v>#N/A</v>
      </c>
      <c r="E144" s="17" t="e">
        <f>VLOOKUP($B$131&amp;$A144,高中组成绩!$A:$I,MATCH(E$3,高中组成绩!$A$2:$I$2,),0)</f>
        <v>#N/A</v>
      </c>
      <c r="F144" s="17" t="e">
        <f>VLOOKUP($B$131&amp;$A144,高中组成绩!$A:$I,MATCH(F$3,高中组成绩!$A$2:$I$2,),0)</f>
        <v>#N/A</v>
      </c>
      <c r="G144" s="17" t="e">
        <f>VLOOKUP($B$131&amp;$A144,高中组成绩!$A:$I,MATCH(G$3,高中组成绩!$A$2:$I$2,),0)</f>
        <v>#N/A</v>
      </c>
    </row>
    <row r="145" spans="1:7" s="15" customFormat="1" ht="21.95" customHeight="1" x14ac:dyDescent="0.15">
      <c r="A145" s="16">
        <v>13</v>
      </c>
      <c r="B145" s="17" t="e">
        <f>VLOOKUP($B$131&amp;$A145,高中组成绩!$A:$I,MATCH(B$3,高中组成绩!$A$2:$I$2,),0)</f>
        <v>#N/A</v>
      </c>
      <c r="C145" s="17" t="e">
        <f>VLOOKUP($B$131&amp;$A145,高中组成绩!$A:$I,MATCH(C$3,高中组成绩!$A$2:$I$2,),0)</f>
        <v>#N/A</v>
      </c>
      <c r="D145" s="17" t="e">
        <f>VLOOKUP($B$131&amp;$A145,高中组成绩!$A:$I,MATCH(D$3,高中组成绩!$A$2:$I$2,),0)</f>
        <v>#N/A</v>
      </c>
      <c r="E145" s="17" t="e">
        <f>VLOOKUP($B$131&amp;$A145,高中组成绩!$A:$I,MATCH(E$3,高中组成绩!$A$2:$I$2,),0)</f>
        <v>#N/A</v>
      </c>
      <c r="F145" s="17" t="e">
        <f>VLOOKUP($B$131&amp;$A145,高中组成绩!$A:$I,MATCH(F$3,高中组成绩!$A$2:$I$2,),0)</f>
        <v>#N/A</v>
      </c>
      <c r="G145" s="17" t="e">
        <f>VLOOKUP($B$131&amp;$A145,高中组成绩!$A:$I,MATCH(G$3,高中组成绩!$A$2:$I$2,),0)</f>
        <v>#N/A</v>
      </c>
    </row>
    <row r="146" spans="1:7" s="15" customFormat="1" ht="21.95" customHeight="1" x14ac:dyDescent="0.15">
      <c r="A146" s="16">
        <v>14</v>
      </c>
      <c r="B146" s="17" t="e">
        <f>VLOOKUP($B$131&amp;$A146,高中组成绩!$A:$I,MATCH(B$3,高中组成绩!$A$2:$I$2,),0)</f>
        <v>#N/A</v>
      </c>
      <c r="C146" s="17" t="e">
        <f>VLOOKUP($B$131&amp;$A146,高中组成绩!$A:$I,MATCH(C$3,高中组成绩!$A$2:$I$2,),0)</f>
        <v>#N/A</v>
      </c>
      <c r="D146" s="17" t="e">
        <f>VLOOKUP($B$131&amp;$A146,高中组成绩!$A:$I,MATCH(D$3,高中组成绩!$A$2:$I$2,),0)</f>
        <v>#N/A</v>
      </c>
      <c r="E146" s="17" t="e">
        <f>VLOOKUP($B$131&amp;$A146,高中组成绩!$A:$I,MATCH(E$3,高中组成绩!$A$2:$I$2,),0)</f>
        <v>#N/A</v>
      </c>
      <c r="F146" s="17" t="e">
        <f>VLOOKUP($B$131&amp;$A146,高中组成绩!$A:$I,MATCH(F$3,高中组成绩!$A$2:$I$2,),0)</f>
        <v>#N/A</v>
      </c>
      <c r="G146" s="17" t="e">
        <f>VLOOKUP($B$131&amp;$A146,高中组成绩!$A:$I,MATCH(G$3,高中组成绩!$A$2:$I$2,),0)</f>
        <v>#N/A</v>
      </c>
    </row>
    <row r="147" spans="1:7" s="15" customFormat="1" ht="21.95" customHeight="1" x14ac:dyDescent="0.15">
      <c r="A147" s="16">
        <v>15</v>
      </c>
      <c r="B147" s="17" t="e">
        <f>VLOOKUP($B$131&amp;$A147,高中组成绩!$A:$I,MATCH(B$3,高中组成绩!$A$2:$I$2,),0)</f>
        <v>#N/A</v>
      </c>
      <c r="C147" s="17" t="e">
        <f>VLOOKUP($B$131&amp;$A147,高中组成绩!$A:$I,MATCH(C$3,高中组成绩!$A$2:$I$2,),0)</f>
        <v>#N/A</v>
      </c>
      <c r="D147" s="17" t="e">
        <f>VLOOKUP($B$131&amp;$A147,高中组成绩!$A:$I,MATCH(D$3,高中组成绩!$A$2:$I$2,),0)</f>
        <v>#N/A</v>
      </c>
      <c r="E147" s="17" t="e">
        <f>VLOOKUP($B$131&amp;$A147,高中组成绩!$A:$I,MATCH(E$3,高中组成绩!$A$2:$I$2,),0)</f>
        <v>#N/A</v>
      </c>
      <c r="F147" s="17" t="e">
        <f>VLOOKUP($B$131&amp;$A147,高中组成绩!$A:$I,MATCH(F$3,高中组成绩!$A$2:$I$2,),0)</f>
        <v>#N/A</v>
      </c>
      <c r="G147" s="17" t="e">
        <f>VLOOKUP($B$131&amp;$A147,高中组成绩!$A:$I,MATCH(G$3,高中组成绩!$A$2:$I$2,),0)</f>
        <v>#N/A</v>
      </c>
    </row>
    <row r="148" spans="1:7" s="15" customFormat="1" ht="21.95" customHeight="1" x14ac:dyDescent="0.15">
      <c r="A148" s="16">
        <v>16</v>
      </c>
      <c r="B148" s="17" t="e">
        <f>VLOOKUP($B$131&amp;$A148,高中组成绩!$A:$I,MATCH(B$3,高中组成绩!$A$2:$I$2,),0)</f>
        <v>#N/A</v>
      </c>
      <c r="C148" s="17" t="e">
        <f>VLOOKUP($B$131&amp;$A148,高中组成绩!$A:$I,MATCH(C$3,高中组成绩!$A$2:$I$2,),0)</f>
        <v>#N/A</v>
      </c>
      <c r="D148" s="17" t="e">
        <f>VLOOKUP($B$131&amp;$A148,高中组成绩!$A:$I,MATCH(D$3,高中组成绩!$A$2:$I$2,),0)</f>
        <v>#N/A</v>
      </c>
      <c r="E148" s="17" t="e">
        <f>VLOOKUP($B$131&amp;$A148,高中组成绩!$A:$I,MATCH(E$3,高中组成绩!$A$2:$I$2,),0)</f>
        <v>#N/A</v>
      </c>
      <c r="F148" s="17" t="e">
        <f>VLOOKUP($B$131&amp;$A148,高中组成绩!$A:$I,MATCH(F$3,高中组成绩!$A$2:$I$2,),0)</f>
        <v>#N/A</v>
      </c>
      <c r="G148" s="17" t="e">
        <f>VLOOKUP($B$131&amp;$A148,高中组成绩!$A:$I,MATCH(G$3,高中组成绩!$A$2:$I$2,),0)</f>
        <v>#N/A</v>
      </c>
    </row>
    <row r="149" spans="1:7" s="15" customFormat="1" ht="21.95" customHeight="1" x14ac:dyDescent="0.15">
      <c r="A149" s="16">
        <v>17</v>
      </c>
      <c r="B149" s="17" t="e">
        <f>VLOOKUP($B$131&amp;$A149,高中组成绩!$A:$I,MATCH(B$3,高中组成绩!$A$2:$I$2,),0)</f>
        <v>#N/A</v>
      </c>
      <c r="C149" s="17" t="e">
        <f>VLOOKUP($B$131&amp;$A149,高中组成绩!$A:$I,MATCH(C$3,高中组成绩!$A$2:$I$2,),0)</f>
        <v>#N/A</v>
      </c>
      <c r="D149" s="17" t="e">
        <f>VLOOKUP($B$131&amp;$A149,高中组成绩!$A:$I,MATCH(D$3,高中组成绩!$A$2:$I$2,),0)</f>
        <v>#N/A</v>
      </c>
      <c r="E149" s="17" t="e">
        <f>VLOOKUP($B$131&amp;$A149,高中组成绩!$A:$I,MATCH(E$3,高中组成绩!$A$2:$I$2,),0)</f>
        <v>#N/A</v>
      </c>
      <c r="F149" s="17" t="e">
        <f>VLOOKUP($B$131&amp;$A149,高中组成绩!$A:$I,MATCH(F$3,高中组成绩!$A$2:$I$2,),0)</f>
        <v>#N/A</v>
      </c>
      <c r="G149" s="17" t="e">
        <f>VLOOKUP($B$131&amp;$A149,高中组成绩!$A:$I,MATCH(G$3,高中组成绩!$A$2:$I$2,),0)</f>
        <v>#N/A</v>
      </c>
    </row>
    <row r="150" spans="1:7" s="15" customFormat="1" ht="21.95" customHeight="1" x14ac:dyDescent="0.15">
      <c r="A150" s="16">
        <v>18</v>
      </c>
      <c r="B150" s="17" t="e">
        <f>VLOOKUP($B$131&amp;$A150,高中组成绩!$A:$I,MATCH(B$3,高中组成绩!$A$2:$I$2,),0)</f>
        <v>#N/A</v>
      </c>
      <c r="C150" s="17" t="e">
        <f>VLOOKUP($B$131&amp;$A150,高中组成绩!$A:$I,MATCH(C$3,高中组成绩!$A$2:$I$2,),0)</f>
        <v>#N/A</v>
      </c>
      <c r="D150" s="17" t="e">
        <f>VLOOKUP($B$131&amp;$A150,高中组成绩!$A:$I,MATCH(D$3,高中组成绩!$A$2:$I$2,),0)</f>
        <v>#N/A</v>
      </c>
      <c r="E150" s="17" t="e">
        <f>VLOOKUP($B$131&amp;$A150,高中组成绩!$A:$I,MATCH(E$3,高中组成绩!$A$2:$I$2,),0)</f>
        <v>#N/A</v>
      </c>
      <c r="F150" s="17" t="e">
        <f>VLOOKUP($B$131&amp;$A150,高中组成绩!$A:$I,MATCH(F$3,高中组成绩!$A$2:$I$2,),0)</f>
        <v>#N/A</v>
      </c>
      <c r="G150" s="17" t="e">
        <f>VLOOKUP($B$131&amp;$A150,高中组成绩!$A:$I,MATCH(G$3,高中组成绩!$A$2:$I$2,),0)</f>
        <v>#N/A</v>
      </c>
    </row>
    <row r="151" spans="1:7" ht="20.100000000000001" customHeight="1" x14ac:dyDescent="0.15">
      <c r="A151" s="18" t="s">
        <v>19</v>
      </c>
      <c r="B151" s="12" t="s">
        <v>27</v>
      </c>
      <c r="C151" s="13"/>
      <c r="D151" s="13"/>
      <c r="E151" s="13"/>
      <c r="F151" s="13"/>
      <c r="G151" s="13"/>
    </row>
    <row r="152" spans="1:7" s="15" customFormat="1" ht="30.75" x14ac:dyDescent="0.15">
      <c r="A152" s="38" t="s">
        <v>66</v>
      </c>
      <c r="B152" s="38" t="s">
        <v>67</v>
      </c>
      <c r="C152" s="19" t="s">
        <v>68</v>
      </c>
      <c r="D152" s="19" t="s">
        <v>69</v>
      </c>
      <c r="E152" s="19" t="s">
        <v>70</v>
      </c>
      <c r="F152" s="39" t="s">
        <v>71</v>
      </c>
      <c r="G152" s="38" t="s">
        <v>37</v>
      </c>
    </row>
    <row r="153" spans="1:7" s="15" customFormat="1" ht="20.100000000000001" customHeight="1" x14ac:dyDescent="0.15">
      <c r="A153" s="16">
        <v>1</v>
      </c>
      <c r="B153" s="17" t="e">
        <f>VLOOKUP($B$151&amp;$A153,高中组成绩!$A:$I,MATCH(B$3,高中组成绩!$A$2:$I$2,),0)</f>
        <v>#N/A</v>
      </c>
      <c r="C153" s="17" t="e">
        <f>VLOOKUP($B$151&amp;$A153,高中组成绩!$A:$I,MATCH(C$3,高中组成绩!$A$2:$I$2,),0)</f>
        <v>#N/A</v>
      </c>
      <c r="D153" s="17" t="e">
        <f>VLOOKUP($B$151&amp;$A153,高中组成绩!$A:$I,MATCH(D$3,高中组成绩!$A$2:$I$2,),0)</f>
        <v>#N/A</v>
      </c>
      <c r="E153" s="17" t="e">
        <f>VLOOKUP($B$151&amp;$A153,高中组成绩!$A:$I,MATCH(E$3,高中组成绩!$A$2:$I$2,),0)</f>
        <v>#N/A</v>
      </c>
      <c r="F153" s="17" t="e">
        <f>VLOOKUP($B$151&amp;$A153,高中组成绩!$A:$I,MATCH(F$3,高中组成绩!$A$2:$I$2,),0)</f>
        <v>#N/A</v>
      </c>
      <c r="G153" s="17" t="e">
        <f>VLOOKUP($B$151&amp;$A153,高中组成绩!$A:$I,MATCH(G$3,高中组成绩!$A$2:$I$2,),0)</f>
        <v>#N/A</v>
      </c>
    </row>
    <row r="154" spans="1:7" s="15" customFormat="1" ht="20.100000000000001" customHeight="1" x14ac:dyDescent="0.15">
      <c r="A154" s="16">
        <v>2</v>
      </c>
      <c r="B154" s="17" t="e">
        <f>VLOOKUP($B$151&amp;$A154,高中组成绩!$A:$I,MATCH(B$3,高中组成绩!$A$2:$I$2,),0)</f>
        <v>#N/A</v>
      </c>
      <c r="C154" s="17" t="e">
        <f>VLOOKUP($B$151&amp;$A154,高中组成绩!$A:$I,MATCH(C$3,高中组成绩!$A$2:$I$2,),0)</f>
        <v>#N/A</v>
      </c>
      <c r="D154" s="17" t="e">
        <f>VLOOKUP($B$151&amp;$A154,高中组成绩!$A:$I,MATCH(D$3,高中组成绩!$A$2:$I$2,),0)</f>
        <v>#N/A</v>
      </c>
      <c r="E154" s="17" t="e">
        <f>VLOOKUP($B$151&amp;$A154,高中组成绩!$A:$I,MATCH(E$3,高中组成绩!$A$2:$I$2,),0)</f>
        <v>#N/A</v>
      </c>
      <c r="F154" s="17" t="e">
        <f>VLOOKUP($B$151&amp;$A154,高中组成绩!$A:$I,MATCH(F$3,高中组成绩!$A$2:$I$2,),0)</f>
        <v>#N/A</v>
      </c>
      <c r="G154" s="17" t="e">
        <f>VLOOKUP($B$151&amp;$A154,高中组成绩!$A:$I,MATCH(G$3,高中组成绩!$A$2:$I$2,),0)</f>
        <v>#N/A</v>
      </c>
    </row>
    <row r="155" spans="1:7" s="15" customFormat="1" ht="20.100000000000001" customHeight="1" x14ac:dyDescent="0.15">
      <c r="A155" s="16">
        <v>3</v>
      </c>
      <c r="B155" s="17" t="e">
        <f>VLOOKUP($B$151&amp;$A155,高中组成绩!$A:$I,MATCH(B$3,高中组成绩!$A$2:$I$2,),0)</f>
        <v>#N/A</v>
      </c>
      <c r="C155" s="17" t="e">
        <f>VLOOKUP($B$151&amp;$A155,高中组成绩!$A:$I,MATCH(C$3,高中组成绩!$A$2:$I$2,),0)</f>
        <v>#N/A</v>
      </c>
      <c r="D155" s="17" t="e">
        <f>VLOOKUP($B$151&amp;$A155,高中组成绩!$A:$I,MATCH(D$3,高中组成绩!$A$2:$I$2,),0)</f>
        <v>#N/A</v>
      </c>
      <c r="E155" s="17" t="e">
        <f>VLOOKUP($B$151&amp;$A155,高中组成绩!$A:$I,MATCH(E$3,高中组成绩!$A$2:$I$2,),0)</f>
        <v>#N/A</v>
      </c>
      <c r="F155" s="17" t="e">
        <f>VLOOKUP($B$151&amp;$A155,高中组成绩!$A:$I,MATCH(F$3,高中组成绩!$A$2:$I$2,),0)</f>
        <v>#N/A</v>
      </c>
      <c r="G155" s="17" t="e">
        <f>VLOOKUP($B$151&amp;$A155,高中组成绩!$A:$I,MATCH(G$3,高中组成绩!$A$2:$I$2,),0)</f>
        <v>#N/A</v>
      </c>
    </row>
    <row r="156" spans="1:7" s="15" customFormat="1" ht="20.100000000000001" customHeight="1" x14ac:dyDescent="0.15">
      <c r="A156" s="16">
        <v>4</v>
      </c>
      <c r="B156" s="17" t="e">
        <f>VLOOKUP($B$151&amp;$A156,高中组成绩!$A:$I,MATCH(B$3,高中组成绩!$A$2:$I$2,),0)</f>
        <v>#N/A</v>
      </c>
      <c r="C156" s="17" t="e">
        <f>VLOOKUP($B$151&amp;$A156,高中组成绩!$A:$I,MATCH(C$3,高中组成绩!$A$2:$I$2,),0)</f>
        <v>#N/A</v>
      </c>
      <c r="D156" s="17" t="e">
        <f>VLOOKUP($B$151&amp;$A156,高中组成绩!$A:$I,MATCH(D$3,高中组成绩!$A$2:$I$2,),0)</f>
        <v>#N/A</v>
      </c>
      <c r="E156" s="17" t="e">
        <f>VLOOKUP($B$151&amp;$A156,高中组成绩!$A:$I,MATCH(E$3,高中组成绩!$A$2:$I$2,),0)</f>
        <v>#N/A</v>
      </c>
      <c r="F156" s="17" t="e">
        <f>VLOOKUP($B$151&amp;$A156,高中组成绩!$A:$I,MATCH(F$3,高中组成绩!$A$2:$I$2,),0)</f>
        <v>#N/A</v>
      </c>
      <c r="G156" s="17" t="e">
        <f>VLOOKUP($B$151&amp;$A156,高中组成绩!$A:$I,MATCH(G$3,高中组成绩!$A$2:$I$2,),0)</f>
        <v>#N/A</v>
      </c>
    </row>
    <row r="157" spans="1:7" s="15" customFormat="1" ht="20.100000000000001" customHeight="1" x14ac:dyDescent="0.15">
      <c r="A157" s="16">
        <v>5</v>
      </c>
      <c r="B157" s="17" t="e">
        <f>VLOOKUP($B$151&amp;$A157,高中组成绩!$A:$I,MATCH(B$3,高中组成绩!$A$2:$I$2,),0)</f>
        <v>#N/A</v>
      </c>
      <c r="C157" s="17" t="e">
        <f>VLOOKUP($B$151&amp;$A157,高中组成绩!$A:$I,MATCH(C$3,高中组成绩!$A$2:$I$2,),0)</f>
        <v>#N/A</v>
      </c>
      <c r="D157" s="17" t="e">
        <f>VLOOKUP($B$151&amp;$A157,高中组成绩!$A:$I,MATCH(D$3,高中组成绩!$A$2:$I$2,),0)</f>
        <v>#N/A</v>
      </c>
      <c r="E157" s="17" t="e">
        <f>VLOOKUP($B$151&amp;$A157,高中组成绩!$A:$I,MATCH(E$3,高中组成绩!$A$2:$I$2,),0)</f>
        <v>#N/A</v>
      </c>
      <c r="F157" s="17" t="e">
        <f>VLOOKUP($B$151&amp;$A157,高中组成绩!$A:$I,MATCH(F$3,高中组成绩!$A$2:$I$2,),0)</f>
        <v>#N/A</v>
      </c>
      <c r="G157" s="17" t="e">
        <f>VLOOKUP($B$151&amp;$A157,高中组成绩!$A:$I,MATCH(G$3,高中组成绩!$A$2:$I$2,),0)</f>
        <v>#N/A</v>
      </c>
    </row>
    <row r="158" spans="1:7" s="15" customFormat="1" ht="20.100000000000001" customHeight="1" x14ac:dyDescent="0.15">
      <c r="A158" s="16">
        <v>6</v>
      </c>
      <c r="B158" s="17" t="e">
        <f>VLOOKUP($B$151&amp;$A158,高中组成绩!$A:$I,MATCH(B$3,高中组成绩!$A$2:$I$2,),0)</f>
        <v>#N/A</v>
      </c>
      <c r="C158" s="17" t="e">
        <f>VLOOKUP($B$151&amp;$A158,高中组成绩!$A:$I,MATCH(C$3,高中组成绩!$A$2:$I$2,),0)</f>
        <v>#N/A</v>
      </c>
      <c r="D158" s="17" t="e">
        <f>VLOOKUP($B$151&amp;$A158,高中组成绩!$A:$I,MATCH(D$3,高中组成绩!$A$2:$I$2,),0)</f>
        <v>#N/A</v>
      </c>
      <c r="E158" s="17" t="e">
        <f>VLOOKUP($B$151&amp;$A158,高中组成绩!$A:$I,MATCH(E$3,高中组成绩!$A$2:$I$2,),0)</f>
        <v>#N/A</v>
      </c>
      <c r="F158" s="17" t="e">
        <f>VLOOKUP($B$151&amp;$A158,高中组成绩!$A:$I,MATCH(F$3,高中组成绩!$A$2:$I$2,),0)</f>
        <v>#N/A</v>
      </c>
      <c r="G158" s="17" t="e">
        <f>VLOOKUP($B$151&amp;$A158,高中组成绩!$A:$I,MATCH(G$3,高中组成绩!$A$2:$I$2,),0)</f>
        <v>#N/A</v>
      </c>
    </row>
    <row r="159" spans="1:7" s="15" customFormat="1" ht="20.100000000000001" customHeight="1" x14ac:dyDescent="0.15">
      <c r="A159" s="16">
        <v>7</v>
      </c>
      <c r="B159" s="17" t="e">
        <f>VLOOKUP($B$151&amp;$A159,高中组成绩!$A:$I,MATCH(B$3,高中组成绩!$A$2:$I$2,),0)</f>
        <v>#N/A</v>
      </c>
      <c r="C159" s="17" t="e">
        <f>VLOOKUP($B$151&amp;$A159,高中组成绩!$A:$I,MATCH(C$3,高中组成绩!$A$2:$I$2,),0)</f>
        <v>#N/A</v>
      </c>
      <c r="D159" s="17" t="e">
        <f>VLOOKUP($B$151&amp;$A159,高中组成绩!$A:$I,MATCH(D$3,高中组成绩!$A$2:$I$2,),0)</f>
        <v>#N/A</v>
      </c>
      <c r="E159" s="17" t="e">
        <f>VLOOKUP($B$151&amp;$A159,高中组成绩!$A:$I,MATCH(E$3,高中组成绩!$A$2:$I$2,),0)</f>
        <v>#N/A</v>
      </c>
      <c r="F159" s="17" t="e">
        <f>VLOOKUP($B$151&amp;$A159,高中组成绩!$A:$I,MATCH(F$3,高中组成绩!$A$2:$I$2,),0)</f>
        <v>#N/A</v>
      </c>
      <c r="G159" s="17" t="e">
        <f>VLOOKUP($B$151&amp;$A159,高中组成绩!$A:$I,MATCH(G$3,高中组成绩!$A$2:$I$2,),0)</f>
        <v>#N/A</v>
      </c>
    </row>
    <row r="160" spans="1:7" s="15" customFormat="1" ht="20.100000000000001" customHeight="1" x14ac:dyDescent="0.15">
      <c r="A160" s="16">
        <v>8</v>
      </c>
      <c r="B160" s="17" t="e">
        <f>VLOOKUP($B$151&amp;$A160,高中组成绩!$A:$I,MATCH(B$3,高中组成绩!$A$2:$I$2,),0)</f>
        <v>#N/A</v>
      </c>
      <c r="C160" s="17" t="e">
        <f>VLOOKUP($B$151&amp;$A160,高中组成绩!$A:$I,MATCH(C$3,高中组成绩!$A$2:$I$2,),0)</f>
        <v>#N/A</v>
      </c>
      <c r="D160" s="17" t="e">
        <f>VLOOKUP($B$151&amp;$A160,高中组成绩!$A:$I,MATCH(D$3,高中组成绩!$A$2:$I$2,),0)</f>
        <v>#N/A</v>
      </c>
      <c r="E160" s="17" t="e">
        <f>VLOOKUP($B$151&amp;$A160,高中组成绩!$A:$I,MATCH(E$3,高中组成绩!$A$2:$I$2,),0)</f>
        <v>#N/A</v>
      </c>
      <c r="F160" s="17" t="e">
        <f>VLOOKUP($B$151&amp;$A160,高中组成绩!$A:$I,MATCH(F$3,高中组成绩!$A$2:$I$2,),0)</f>
        <v>#N/A</v>
      </c>
      <c r="G160" s="17" t="e">
        <f>VLOOKUP($B$151&amp;$A160,高中组成绩!$A:$I,MATCH(G$3,高中组成绩!$A$2:$I$2,),0)</f>
        <v>#N/A</v>
      </c>
    </row>
    <row r="161" spans="1:7" s="15" customFormat="1" ht="20.100000000000001" customHeight="1" x14ac:dyDescent="0.15">
      <c r="A161" s="16">
        <v>9</v>
      </c>
      <c r="B161" s="17" t="e">
        <f>VLOOKUP($B$151&amp;$A161,高中组成绩!$A:$I,MATCH(B$3,高中组成绩!$A$2:$I$2,),0)</f>
        <v>#N/A</v>
      </c>
      <c r="C161" s="17" t="e">
        <f>VLOOKUP($B$151&amp;$A161,高中组成绩!$A:$I,MATCH(C$3,高中组成绩!$A$2:$I$2,),0)</f>
        <v>#N/A</v>
      </c>
      <c r="D161" s="17" t="e">
        <f>VLOOKUP($B$151&amp;$A161,高中组成绩!$A:$I,MATCH(D$3,高中组成绩!$A$2:$I$2,),0)</f>
        <v>#N/A</v>
      </c>
      <c r="E161" s="17" t="e">
        <f>VLOOKUP($B$151&amp;$A161,高中组成绩!$A:$I,MATCH(E$3,高中组成绩!$A$2:$I$2,),0)</f>
        <v>#N/A</v>
      </c>
      <c r="F161" s="17" t="e">
        <f>VLOOKUP($B$151&amp;$A161,高中组成绩!$A:$I,MATCH(F$3,高中组成绩!$A$2:$I$2,),0)</f>
        <v>#N/A</v>
      </c>
      <c r="G161" s="17" t="e">
        <f>VLOOKUP($B$151&amp;$A161,高中组成绩!$A:$I,MATCH(G$3,高中组成绩!$A$2:$I$2,),0)</f>
        <v>#N/A</v>
      </c>
    </row>
    <row r="162" spans="1:7" s="15" customFormat="1" ht="20.100000000000001" customHeight="1" x14ac:dyDescent="0.15">
      <c r="A162" s="16">
        <v>10</v>
      </c>
      <c r="B162" s="17" t="e">
        <f>VLOOKUP($B$151&amp;$A162,高中组成绩!$A:$I,MATCH(B$3,高中组成绩!$A$2:$I$2,),0)</f>
        <v>#N/A</v>
      </c>
      <c r="C162" s="17" t="e">
        <f>VLOOKUP($B$151&amp;$A162,高中组成绩!$A:$I,MATCH(C$3,高中组成绩!$A$2:$I$2,),0)</f>
        <v>#N/A</v>
      </c>
      <c r="D162" s="17" t="e">
        <f>VLOOKUP($B$151&amp;$A162,高中组成绩!$A:$I,MATCH(D$3,高中组成绩!$A$2:$I$2,),0)</f>
        <v>#N/A</v>
      </c>
      <c r="E162" s="17" t="e">
        <f>VLOOKUP($B$151&amp;$A162,高中组成绩!$A:$I,MATCH(E$3,高中组成绩!$A$2:$I$2,),0)</f>
        <v>#N/A</v>
      </c>
      <c r="F162" s="17" t="e">
        <f>VLOOKUP($B$151&amp;$A162,高中组成绩!$A:$I,MATCH(F$3,高中组成绩!$A$2:$I$2,),0)</f>
        <v>#N/A</v>
      </c>
      <c r="G162" s="17" t="e">
        <f>VLOOKUP($B$151&amp;$A162,高中组成绩!$A:$I,MATCH(G$3,高中组成绩!$A$2:$I$2,),0)</f>
        <v>#N/A</v>
      </c>
    </row>
    <row r="163" spans="1:7" s="15" customFormat="1" ht="20.100000000000001" customHeight="1" x14ac:dyDescent="0.15">
      <c r="A163" s="16">
        <v>11</v>
      </c>
      <c r="B163" s="17" t="e">
        <f>VLOOKUP($B$151&amp;$A163,高中组成绩!$A:$I,MATCH(B$3,高中组成绩!$A$2:$I$2,),0)</f>
        <v>#N/A</v>
      </c>
      <c r="C163" s="17" t="e">
        <f>VLOOKUP($B$151&amp;$A163,高中组成绩!$A:$I,MATCH(C$3,高中组成绩!$A$2:$I$2,),0)</f>
        <v>#N/A</v>
      </c>
      <c r="D163" s="17" t="e">
        <f>VLOOKUP($B$151&amp;$A163,高中组成绩!$A:$I,MATCH(D$3,高中组成绩!$A$2:$I$2,),0)</f>
        <v>#N/A</v>
      </c>
      <c r="E163" s="17" t="e">
        <f>VLOOKUP($B$151&amp;$A163,高中组成绩!$A:$I,MATCH(E$3,高中组成绩!$A$2:$I$2,),0)</f>
        <v>#N/A</v>
      </c>
      <c r="F163" s="17" t="e">
        <f>VLOOKUP($B$151&amp;$A163,高中组成绩!$A:$I,MATCH(F$3,高中组成绩!$A$2:$I$2,),0)</f>
        <v>#N/A</v>
      </c>
      <c r="G163" s="17" t="e">
        <f>VLOOKUP($B$151&amp;$A163,高中组成绩!$A:$I,MATCH(G$3,高中组成绩!$A$2:$I$2,),0)</f>
        <v>#N/A</v>
      </c>
    </row>
    <row r="164" spans="1:7" s="15" customFormat="1" ht="20.100000000000001" customHeight="1" x14ac:dyDescent="0.15">
      <c r="A164" s="16">
        <v>12</v>
      </c>
      <c r="B164" s="17" t="e">
        <f>VLOOKUP($B$151&amp;$A164,高中组成绩!$A:$I,MATCH(B$3,高中组成绩!$A$2:$I$2,),0)</f>
        <v>#N/A</v>
      </c>
      <c r="C164" s="17" t="e">
        <f>VLOOKUP($B$151&amp;$A164,高中组成绩!$A:$I,MATCH(C$3,高中组成绩!$A$2:$I$2,),0)</f>
        <v>#N/A</v>
      </c>
      <c r="D164" s="17" t="e">
        <f>VLOOKUP($B$151&amp;$A164,高中组成绩!$A:$I,MATCH(D$3,高中组成绩!$A$2:$I$2,),0)</f>
        <v>#N/A</v>
      </c>
      <c r="E164" s="17" t="e">
        <f>VLOOKUP($B$151&amp;$A164,高中组成绩!$A:$I,MATCH(E$3,高中组成绩!$A$2:$I$2,),0)</f>
        <v>#N/A</v>
      </c>
      <c r="F164" s="17" t="e">
        <f>VLOOKUP($B$151&amp;$A164,高中组成绩!$A:$I,MATCH(F$3,高中组成绩!$A$2:$I$2,),0)</f>
        <v>#N/A</v>
      </c>
      <c r="G164" s="17" t="e">
        <f>VLOOKUP($B$151&amp;$A164,高中组成绩!$A:$I,MATCH(G$3,高中组成绩!$A$2:$I$2,),0)</f>
        <v>#N/A</v>
      </c>
    </row>
    <row r="165" spans="1:7" s="15" customFormat="1" ht="20.100000000000001" customHeight="1" x14ac:dyDescent="0.15">
      <c r="A165" s="16">
        <v>13</v>
      </c>
      <c r="B165" s="17" t="e">
        <f>VLOOKUP($B$151&amp;$A165,高中组成绩!$A:$I,MATCH(B$3,高中组成绩!$A$2:$I$2,),0)</f>
        <v>#N/A</v>
      </c>
      <c r="C165" s="17" t="e">
        <f>VLOOKUP($B$151&amp;$A165,高中组成绩!$A:$I,MATCH(C$3,高中组成绩!$A$2:$I$2,),0)</f>
        <v>#N/A</v>
      </c>
      <c r="D165" s="17" t="e">
        <f>VLOOKUP($B$151&amp;$A165,高中组成绩!$A:$I,MATCH(D$3,高中组成绩!$A$2:$I$2,),0)</f>
        <v>#N/A</v>
      </c>
      <c r="E165" s="17" t="e">
        <f>VLOOKUP($B$151&amp;$A165,高中组成绩!$A:$I,MATCH(E$3,高中组成绩!$A$2:$I$2,),0)</f>
        <v>#N/A</v>
      </c>
      <c r="F165" s="17" t="e">
        <f>VLOOKUP($B$151&amp;$A165,高中组成绩!$A:$I,MATCH(F$3,高中组成绩!$A$2:$I$2,),0)</f>
        <v>#N/A</v>
      </c>
      <c r="G165" s="17" t="e">
        <f>VLOOKUP($B$151&amp;$A165,高中组成绩!$A:$I,MATCH(G$3,高中组成绩!$A$2:$I$2,),0)</f>
        <v>#N/A</v>
      </c>
    </row>
    <row r="166" spans="1:7" s="15" customFormat="1" ht="20.100000000000001" customHeight="1" x14ac:dyDescent="0.15">
      <c r="A166" s="16">
        <v>14</v>
      </c>
      <c r="B166" s="17" t="e">
        <f>VLOOKUP($B$151&amp;$A166,高中组成绩!$A:$I,MATCH(B$3,高中组成绩!$A$2:$I$2,),0)</f>
        <v>#N/A</v>
      </c>
      <c r="C166" s="17" t="e">
        <f>VLOOKUP($B$151&amp;$A166,高中组成绩!$A:$I,MATCH(C$3,高中组成绩!$A$2:$I$2,),0)</f>
        <v>#N/A</v>
      </c>
      <c r="D166" s="17" t="e">
        <f>VLOOKUP($B$151&amp;$A166,高中组成绩!$A:$I,MATCH(D$3,高中组成绩!$A$2:$I$2,),0)</f>
        <v>#N/A</v>
      </c>
      <c r="E166" s="17" t="e">
        <f>VLOOKUP($B$151&amp;$A166,高中组成绩!$A:$I,MATCH(E$3,高中组成绩!$A$2:$I$2,),0)</f>
        <v>#N/A</v>
      </c>
      <c r="F166" s="17" t="e">
        <f>VLOOKUP($B$151&amp;$A166,高中组成绩!$A:$I,MATCH(F$3,高中组成绩!$A$2:$I$2,),0)</f>
        <v>#N/A</v>
      </c>
      <c r="G166" s="17" t="e">
        <f>VLOOKUP($B$151&amp;$A166,高中组成绩!$A:$I,MATCH(G$3,高中组成绩!$A$2:$I$2,),0)</f>
        <v>#N/A</v>
      </c>
    </row>
    <row r="167" spans="1:7" s="15" customFormat="1" ht="20.100000000000001" customHeight="1" x14ac:dyDescent="0.15">
      <c r="A167" s="16">
        <v>15</v>
      </c>
      <c r="B167" s="17" t="e">
        <f>VLOOKUP($B$151&amp;$A167,高中组成绩!$A:$I,MATCH(B$3,高中组成绩!$A$2:$I$2,),0)</f>
        <v>#N/A</v>
      </c>
      <c r="C167" s="17" t="e">
        <f>VLOOKUP($B$151&amp;$A167,高中组成绩!$A:$I,MATCH(C$3,高中组成绩!$A$2:$I$2,),0)</f>
        <v>#N/A</v>
      </c>
      <c r="D167" s="17" t="e">
        <f>VLOOKUP($B$151&amp;$A167,高中组成绩!$A:$I,MATCH(D$3,高中组成绩!$A$2:$I$2,),0)</f>
        <v>#N/A</v>
      </c>
      <c r="E167" s="17" t="e">
        <f>VLOOKUP($B$151&amp;$A167,高中组成绩!$A:$I,MATCH(E$3,高中组成绩!$A$2:$I$2,),0)</f>
        <v>#N/A</v>
      </c>
      <c r="F167" s="17" t="e">
        <f>VLOOKUP($B$151&amp;$A167,高中组成绩!$A:$I,MATCH(F$3,高中组成绩!$A$2:$I$2,),0)</f>
        <v>#N/A</v>
      </c>
      <c r="G167" s="17" t="e">
        <f>VLOOKUP($B$151&amp;$A167,高中组成绩!$A:$I,MATCH(G$3,高中组成绩!$A$2:$I$2,),0)</f>
        <v>#N/A</v>
      </c>
    </row>
    <row r="168" spans="1:7" s="15" customFormat="1" ht="20.100000000000001" customHeight="1" x14ac:dyDescent="0.15">
      <c r="A168" s="16">
        <v>16</v>
      </c>
      <c r="B168" s="17" t="e">
        <f>VLOOKUP($B$151&amp;$A168,高中组成绩!$A:$I,MATCH(B$3,高中组成绩!$A$2:$I$2,),0)</f>
        <v>#N/A</v>
      </c>
      <c r="C168" s="17" t="e">
        <f>VLOOKUP($B$151&amp;$A168,高中组成绩!$A:$I,MATCH(C$3,高中组成绩!$A$2:$I$2,),0)</f>
        <v>#N/A</v>
      </c>
      <c r="D168" s="17" t="e">
        <f>VLOOKUP($B$151&amp;$A168,高中组成绩!$A:$I,MATCH(D$3,高中组成绩!$A$2:$I$2,),0)</f>
        <v>#N/A</v>
      </c>
      <c r="E168" s="17" t="e">
        <f>VLOOKUP($B$151&amp;$A168,高中组成绩!$A:$I,MATCH(E$3,高中组成绩!$A$2:$I$2,),0)</f>
        <v>#N/A</v>
      </c>
      <c r="F168" s="17" t="e">
        <f>VLOOKUP($B$151&amp;$A168,高中组成绩!$A:$I,MATCH(F$3,高中组成绩!$A$2:$I$2,),0)</f>
        <v>#N/A</v>
      </c>
      <c r="G168" s="17" t="e">
        <f>VLOOKUP($B$151&amp;$A168,高中组成绩!$A:$I,MATCH(G$3,高中组成绩!$A$2:$I$2,),0)</f>
        <v>#N/A</v>
      </c>
    </row>
    <row r="169" spans="1:7" ht="20.100000000000001" customHeight="1" x14ac:dyDescent="0.15">
      <c r="A169" s="18" t="s">
        <v>19</v>
      </c>
      <c r="B169" s="12" t="s">
        <v>28</v>
      </c>
      <c r="C169" s="13"/>
      <c r="D169" s="13"/>
      <c r="E169" s="13"/>
      <c r="F169" s="13"/>
      <c r="G169" s="13"/>
    </row>
    <row r="170" spans="1:7" s="15" customFormat="1" ht="30.75" x14ac:dyDescent="0.15">
      <c r="A170" s="38" t="s">
        <v>66</v>
      </c>
      <c r="B170" s="38" t="s">
        <v>67</v>
      </c>
      <c r="C170" s="19" t="s">
        <v>68</v>
      </c>
      <c r="D170" s="19" t="s">
        <v>69</v>
      </c>
      <c r="E170" s="19" t="s">
        <v>70</v>
      </c>
      <c r="F170" s="39" t="s">
        <v>71</v>
      </c>
      <c r="G170" s="38" t="s">
        <v>37</v>
      </c>
    </row>
    <row r="171" spans="1:7" s="15" customFormat="1" ht="20.100000000000001" customHeight="1" x14ac:dyDescent="0.15">
      <c r="A171" s="16">
        <v>1</v>
      </c>
      <c r="B171" s="17" t="e">
        <f>VLOOKUP($B$169&amp;$A171,高中组成绩!$A:$I,MATCH(B$3,高中组成绩!$A$2:$I$2,),0)</f>
        <v>#N/A</v>
      </c>
      <c r="C171" s="17" t="e">
        <f>VLOOKUP($B$169&amp;$A171,高中组成绩!$A:$I,MATCH(C$3,高中组成绩!$A$2:$I$2,),0)</f>
        <v>#N/A</v>
      </c>
      <c r="D171" s="17" t="e">
        <f>VLOOKUP($B$169&amp;$A171,高中组成绩!$A:$I,MATCH(D$3,高中组成绩!$A$2:$I$2,),0)</f>
        <v>#N/A</v>
      </c>
      <c r="E171" s="17" t="e">
        <f>VLOOKUP($B$169&amp;$A171,高中组成绩!$A:$I,MATCH(E$3,高中组成绩!$A$2:$I$2,),0)</f>
        <v>#N/A</v>
      </c>
      <c r="F171" s="17" t="e">
        <f>VLOOKUP($B$169&amp;$A171,高中组成绩!$A:$I,MATCH(F$3,高中组成绩!$A$2:$I$2,),0)</f>
        <v>#N/A</v>
      </c>
      <c r="G171" s="17" t="e">
        <f>VLOOKUP($B$169&amp;$A171,高中组成绩!$A:$I,MATCH(G$3,高中组成绩!$A$2:$I$2,),0)</f>
        <v>#N/A</v>
      </c>
    </row>
    <row r="172" spans="1:7" s="15" customFormat="1" ht="20.100000000000001" customHeight="1" x14ac:dyDescent="0.15">
      <c r="A172" s="16">
        <v>2</v>
      </c>
      <c r="B172" s="17" t="e">
        <f>VLOOKUP($B$169&amp;$A172,高中组成绩!$A:$I,MATCH(B$3,高中组成绩!$A$2:$I$2,),0)</f>
        <v>#N/A</v>
      </c>
      <c r="C172" s="17" t="e">
        <f>VLOOKUP($B$169&amp;$A172,高中组成绩!$A:$I,MATCH(C$3,高中组成绩!$A$2:$I$2,),0)</f>
        <v>#N/A</v>
      </c>
      <c r="D172" s="17" t="e">
        <f>VLOOKUP($B$169&amp;$A172,高中组成绩!$A:$I,MATCH(D$3,高中组成绩!$A$2:$I$2,),0)</f>
        <v>#N/A</v>
      </c>
      <c r="E172" s="17" t="e">
        <f>VLOOKUP($B$169&amp;$A172,高中组成绩!$A:$I,MATCH(E$3,高中组成绩!$A$2:$I$2,),0)</f>
        <v>#N/A</v>
      </c>
      <c r="F172" s="17" t="e">
        <f>VLOOKUP($B$169&amp;$A172,高中组成绩!$A:$I,MATCH(F$3,高中组成绩!$A$2:$I$2,),0)</f>
        <v>#N/A</v>
      </c>
      <c r="G172" s="17" t="e">
        <f>VLOOKUP($B$169&amp;$A172,高中组成绩!$A:$I,MATCH(G$3,高中组成绩!$A$2:$I$2,),0)</f>
        <v>#N/A</v>
      </c>
    </row>
    <row r="173" spans="1:7" s="15" customFormat="1" ht="20.100000000000001" customHeight="1" x14ac:dyDescent="0.15">
      <c r="A173" s="16">
        <v>3</v>
      </c>
      <c r="B173" s="17" t="e">
        <f>VLOOKUP($B$169&amp;$A173,高中组成绩!$A:$I,MATCH(B$3,高中组成绩!$A$2:$I$2,),0)</f>
        <v>#N/A</v>
      </c>
      <c r="C173" s="17" t="e">
        <f>VLOOKUP($B$169&amp;$A173,高中组成绩!$A:$I,MATCH(C$3,高中组成绩!$A$2:$I$2,),0)</f>
        <v>#N/A</v>
      </c>
      <c r="D173" s="17" t="e">
        <f>VLOOKUP($B$169&amp;$A173,高中组成绩!$A:$I,MATCH(D$3,高中组成绩!$A$2:$I$2,),0)</f>
        <v>#N/A</v>
      </c>
      <c r="E173" s="17" t="e">
        <f>VLOOKUP($B$169&amp;$A173,高中组成绩!$A:$I,MATCH(E$3,高中组成绩!$A$2:$I$2,),0)</f>
        <v>#N/A</v>
      </c>
      <c r="F173" s="17" t="e">
        <f>VLOOKUP($B$169&amp;$A173,高中组成绩!$A:$I,MATCH(F$3,高中组成绩!$A$2:$I$2,),0)</f>
        <v>#N/A</v>
      </c>
      <c r="G173" s="17" t="e">
        <f>VLOOKUP($B$169&amp;$A173,高中组成绩!$A:$I,MATCH(G$3,高中组成绩!$A$2:$I$2,),0)</f>
        <v>#N/A</v>
      </c>
    </row>
    <row r="174" spans="1:7" s="15" customFormat="1" ht="20.100000000000001" customHeight="1" x14ac:dyDescent="0.15">
      <c r="A174" s="16">
        <v>4</v>
      </c>
      <c r="B174" s="17" t="e">
        <f>VLOOKUP($B$169&amp;$A174,高中组成绩!$A:$I,MATCH(B$3,高中组成绩!$A$2:$I$2,),0)</f>
        <v>#N/A</v>
      </c>
      <c r="C174" s="17" t="e">
        <f>VLOOKUP($B$169&amp;$A174,高中组成绩!$A:$I,MATCH(C$3,高中组成绩!$A$2:$I$2,),0)</f>
        <v>#N/A</v>
      </c>
      <c r="D174" s="17" t="e">
        <f>VLOOKUP($B$169&amp;$A174,高中组成绩!$A:$I,MATCH(D$3,高中组成绩!$A$2:$I$2,),0)</f>
        <v>#N/A</v>
      </c>
      <c r="E174" s="17" t="e">
        <f>VLOOKUP($B$169&amp;$A174,高中组成绩!$A:$I,MATCH(E$3,高中组成绩!$A$2:$I$2,),0)</f>
        <v>#N/A</v>
      </c>
      <c r="F174" s="17" t="e">
        <f>VLOOKUP($B$169&amp;$A174,高中组成绩!$A:$I,MATCH(F$3,高中组成绩!$A$2:$I$2,),0)</f>
        <v>#N/A</v>
      </c>
      <c r="G174" s="17" t="e">
        <f>VLOOKUP($B$169&amp;$A174,高中组成绩!$A:$I,MATCH(G$3,高中组成绩!$A$2:$I$2,),0)</f>
        <v>#N/A</v>
      </c>
    </row>
    <row r="175" spans="1:7" s="15" customFormat="1" ht="20.100000000000001" customHeight="1" x14ac:dyDescent="0.15">
      <c r="A175" s="16">
        <v>5</v>
      </c>
      <c r="B175" s="17" t="e">
        <f>VLOOKUP($B$169&amp;$A175,高中组成绩!$A:$I,MATCH(B$3,高中组成绩!$A$2:$I$2,),0)</f>
        <v>#N/A</v>
      </c>
      <c r="C175" s="17" t="e">
        <f>VLOOKUP($B$169&amp;$A175,高中组成绩!$A:$I,MATCH(C$3,高中组成绩!$A$2:$I$2,),0)</f>
        <v>#N/A</v>
      </c>
      <c r="D175" s="17" t="e">
        <f>VLOOKUP($B$169&amp;$A175,高中组成绩!$A:$I,MATCH(D$3,高中组成绩!$A$2:$I$2,),0)</f>
        <v>#N/A</v>
      </c>
      <c r="E175" s="17" t="e">
        <f>VLOOKUP($B$169&amp;$A175,高中组成绩!$A:$I,MATCH(E$3,高中组成绩!$A$2:$I$2,),0)</f>
        <v>#N/A</v>
      </c>
      <c r="F175" s="17" t="e">
        <f>VLOOKUP($B$169&amp;$A175,高中组成绩!$A:$I,MATCH(F$3,高中组成绩!$A$2:$I$2,),0)</f>
        <v>#N/A</v>
      </c>
      <c r="G175" s="17" t="e">
        <f>VLOOKUP($B$169&amp;$A175,高中组成绩!$A:$I,MATCH(G$3,高中组成绩!$A$2:$I$2,),0)</f>
        <v>#N/A</v>
      </c>
    </row>
    <row r="176" spans="1:7" s="15" customFormat="1" ht="20.100000000000001" customHeight="1" x14ac:dyDescent="0.15">
      <c r="A176" s="16">
        <v>6</v>
      </c>
      <c r="B176" s="17" t="e">
        <f>VLOOKUP($B$169&amp;$A176,高中组成绩!$A:$I,MATCH(B$3,高中组成绩!$A$2:$I$2,),0)</f>
        <v>#N/A</v>
      </c>
      <c r="C176" s="17" t="e">
        <f>VLOOKUP($B$169&amp;$A176,高中组成绩!$A:$I,MATCH(C$3,高中组成绩!$A$2:$I$2,),0)</f>
        <v>#N/A</v>
      </c>
      <c r="D176" s="17" t="e">
        <f>VLOOKUP($B$169&amp;$A176,高中组成绩!$A:$I,MATCH(D$3,高中组成绩!$A$2:$I$2,),0)</f>
        <v>#N/A</v>
      </c>
      <c r="E176" s="17" t="e">
        <f>VLOOKUP($B$169&amp;$A176,高中组成绩!$A:$I,MATCH(E$3,高中组成绩!$A$2:$I$2,),0)</f>
        <v>#N/A</v>
      </c>
      <c r="F176" s="17" t="e">
        <f>VLOOKUP($B$169&amp;$A176,高中组成绩!$A:$I,MATCH(F$3,高中组成绩!$A$2:$I$2,),0)</f>
        <v>#N/A</v>
      </c>
      <c r="G176" s="17" t="e">
        <f>VLOOKUP($B$169&amp;$A176,高中组成绩!$A:$I,MATCH(G$3,高中组成绩!$A$2:$I$2,),0)</f>
        <v>#N/A</v>
      </c>
    </row>
    <row r="177" spans="1:7" s="15" customFormat="1" ht="20.100000000000001" customHeight="1" x14ac:dyDescent="0.15">
      <c r="A177" s="16">
        <v>7</v>
      </c>
      <c r="B177" s="17" t="e">
        <f>VLOOKUP($B$169&amp;$A177,高中组成绩!$A:$I,MATCH(B$3,高中组成绩!$A$2:$I$2,),0)</f>
        <v>#N/A</v>
      </c>
      <c r="C177" s="17" t="e">
        <f>VLOOKUP($B$169&amp;$A177,高中组成绩!$A:$I,MATCH(C$3,高中组成绩!$A$2:$I$2,),0)</f>
        <v>#N/A</v>
      </c>
      <c r="D177" s="17" t="e">
        <f>VLOOKUP($B$169&amp;$A177,高中组成绩!$A:$I,MATCH(D$3,高中组成绩!$A$2:$I$2,),0)</f>
        <v>#N/A</v>
      </c>
      <c r="E177" s="17" t="e">
        <f>VLOOKUP($B$169&amp;$A177,高中组成绩!$A:$I,MATCH(E$3,高中组成绩!$A$2:$I$2,),0)</f>
        <v>#N/A</v>
      </c>
      <c r="F177" s="17" t="e">
        <f>VLOOKUP($B$169&amp;$A177,高中组成绩!$A:$I,MATCH(F$3,高中组成绩!$A$2:$I$2,),0)</f>
        <v>#N/A</v>
      </c>
      <c r="G177" s="17" t="e">
        <f>VLOOKUP($B$169&amp;$A177,高中组成绩!$A:$I,MATCH(G$3,高中组成绩!$A$2:$I$2,),0)</f>
        <v>#N/A</v>
      </c>
    </row>
    <row r="178" spans="1:7" ht="20.100000000000001" customHeight="1" x14ac:dyDescent="0.15">
      <c r="A178" s="18" t="s">
        <v>19</v>
      </c>
      <c r="B178" s="12" t="s">
        <v>63</v>
      </c>
      <c r="C178" s="13"/>
      <c r="D178" s="13"/>
      <c r="E178" s="13"/>
      <c r="F178" s="13"/>
      <c r="G178" s="13"/>
    </row>
    <row r="179" spans="1:7" s="15" customFormat="1" ht="20.100000000000001" hidden="1" customHeight="1" x14ac:dyDescent="0.15">
      <c r="A179" s="14" t="s">
        <v>11</v>
      </c>
      <c r="B179" s="14" t="s">
        <v>14</v>
      </c>
      <c r="C179" s="14" t="s">
        <v>15</v>
      </c>
      <c r="D179" s="14" t="s">
        <v>16</v>
      </c>
      <c r="E179" s="14" t="s">
        <v>17</v>
      </c>
      <c r="F179" s="14" t="s">
        <v>12</v>
      </c>
      <c r="G179" s="14" t="s">
        <v>13</v>
      </c>
    </row>
    <row r="180" spans="1:7" s="15" customFormat="1" ht="30.75" x14ac:dyDescent="0.15">
      <c r="A180" s="38" t="s">
        <v>66</v>
      </c>
      <c r="B180" s="38" t="s">
        <v>67</v>
      </c>
      <c r="C180" s="19" t="s">
        <v>68</v>
      </c>
      <c r="D180" s="19" t="s">
        <v>69</v>
      </c>
      <c r="E180" s="19" t="s">
        <v>70</v>
      </c>
      <c r="F180" s="39" t="s">
        <v>71</v>
      </c>
      <c r="G180" s="38" t="s">
        <v>37</v>
      </c>
    </row>
    <row r="181" spans="1:7" s="15" customFormat="1" ht="20.100000000000001" customHeight="1" x14ac:dyDescent="0.15">
      <c r="A181" s="16">
        <v>1</v>
      </c>
      <c r="B181" s="17" t="e">
        <f>VLOOKUP($B$178&amp;$A181,高中组成绩!$A:$I,MATCH(B$3,高中组成绩!$A$2:$I$2,),0)</f>
        <v>#N/A</v>
      </c>
      <c r="C181" s="17" t="e">
        <f>VLOOKUP($B$178&amp;$A181,高中组成绩!$A:$I,MATCH(C$3,高中组成绩!$A$2:$I$2,),0)</f>
        <v>#N/A</v>
      </c>
      <c r="D181" s="17" t="e">
        <f>VLOOKUP($B$178&amp;$A181,高中组成绩!$A:$I,MATCH(D$3,高中组成绩!$A$2:$I$2,),0)</f>
        <v>#N/A</v>
      </c>
      <c r="E181" s="17" t="e">
        <f>VLOOKUP($B$178&amp;$A181,高中组成绩!$A:$I,MATCH(E$3,高中组成绩!$A$2:$I$2,),0)</f>
        <v>#N/A</v>
      </c>
      <c r="F181" s="17" t="e">
        <f>VLOOKUP($B$178&amp;$A181,高中组成绩!$A:$I,MATCH(F$3,高中组成绩!$A$2:$I$2,),0)</f>
        <v>#N/A</v>
      </c>
      <c r="G181" s="17" t="e">
        <f>VLOOKUP($B$178&amp;$A181,高中组成绩!$A:$I,MATCH(G$3,高中组成绩!$A$2:$I$2,),0)</f>
        <v>#N/A</v>
      </c>
    </row>
    <row r="182" spans="1:7" s="15" customFormat="1" ht="20.100000000000001" customHeight="1" x14ac:dyDescent="0.15">
      <c r="A182" s="16">
        <v>2</v>
      </c>
      <c r="B182" s="17" t="e">
        <f>VLOOKUP($B$178&amp;$A182,高中组成绩!$A:$I,MATCH(B$3,高中组成绩!$A$2:$I$2,),0)</f>
        <v>#N/A</v>
      </c>
      <c r="C182" s="17" t="e">
        <f>VLOOKUP($B$178&amp;$A182,高中组成绩!$A:$I,MATCH(C$3,高中组成绩!$A$2:$I$2,),0)</f>
        <v>#N/A</v>
      </c>
      <c r="D182" s="17" t="e">
        <f>VLOOKUP($B$178&amp;$A182,高中组成绩!$A:$I,MATCH(D$3,高中组成绩!$A$2:$I$2,),0)</f>
        <v>#N/A</v>
      </c>
      <c r="E182" s="17" t="e">
        <f>VLOOKUP($B$178&amp;$A182,高中组成绩!$A:$I,MATCH(E$3,高中组成绩!$A$2:$I$2,),0)</f>
        <v>#N/A</v>
      </c>
      <c r="F182" s="17" t="e">
        <f>VLOOKUP($B$178&amp;$A182,高中组成绩!$A:$I,MATCH(F$3,高中组成绩!$A$2:$I$2,),0)</f>
        <v>#N/A</v>
      </c>
      <c r="G182" s="17" t="e">
        <f>VLOOKUP($B$178&amp;$A182,高中组成绩!$A:$I,MATCH(G$3,高中组成绩!$A$2:$I$2,),0)</f>
        <v>#N/A</v>
      </c>
    </row>
    <row r="183" spans="1:7" s="15" customFormat="1" ht="20.100000000000001" customHeight="1" x14ac:dyDescent="0.15">
      <c r="A183" s="16">
        <v>3</v>
      </c>
      <c r="B183" s="17" t="e">
        <f>VLOOKUP($B$178&amp;$A183,高中组成绩!$A:$I,MATCH(B$3,高中组成绩!$A$2:$I$2,),0)</f>
        <v>#N/A</v>
      </c>
      <c r="C183" s="17" t="e">
        <f>VLOOKUP($B$178&amp;$A183,高中组成绩!$A:$I,MATCH(C$3,高中组成绩!$A$2:$I$2,),0)</f>
        <v>#N/A</v>
      </c>
      <c r="D183" s="17" t="e">
        <f>VLOOKUP($B$178&amp;$A183,高中组成绩!$A:$I,MATCH(D$3,高中组成绩!$A$2:$I$2,),0)</f>
        <v>#N/A</v>
      </c>
      <c r="E183" s="17" t="e">
        <f>VLOOKUP($B$178&amp;$A183,高中组成绩!$A:$I,MATCH(E$3,高中组成绩!$A$2:$I$2,),0)</f>
        <v>#N/A</v>
      </c>
      <c r="F183" s="17" t="e">
        <f>VLOOKUP($B$178&amp;$A183,高中组成绩!$A:$I,MATCH(F$3,高中组成绩!$A$2:$I$2,),0)</f>
        <v>#N/A</v>
      </c>
      <c r="G183" s="17" t="e">
        <f>VLOOKUP($B$178&amp;$A183,高中组成绩!$A:$I,MATCH(G$3,高中组成绩!$A$2:$I$2,),0)</f>
        <v>#N/A</v>
      </c>
    </row>
    <row r="184" spans="1:7" s="15" customFormat="1" ht="20.100000000000001" customHeight="1" x14ac:dyDescent="0.15">
      <c r="A184" s="16">
        <v>4</v>
      </c>
      <c r="B184" s="17" t="e">
        <f>VLOOKUP($B$178&amp;$A184,高中组成绩!$A:$I,MATCH(B$3,高中组成绩!$A$2:$I$2,),0)</f>
        <v>#N/A</v>
      </c>
      <c r="C184" s="17" t="e">
        <f>VLOOKUP($B$178&amp;$A184,高中组成绩!$A:$I,MATCH(C$3,高中组成绩!$A$2:$I$2,),0)</f>
        <v>#N/A</v>
      </c>
      <c r="D184" s="17" t="e">
        <f>VLOOKUP($B$178&amp;$A184,高中组成绩!$A:$I,MATCH(D$3,高中组成绩!$A$2:$I$2,),0)</f>
        <v>#N/A</v>
      </c>
      <c r="E184" s="17" t="e">
        <f>VLOOKUP($B$178&amp;$A184,高中组成绩!$A:$I,MATCH(E$3,高中组成绩!$A$2:$I$2,),0)</f>
        <v>#N/A</v>
      </c>
      <c r="F184" s="17" t="e">
        <f>VLOOKUP($B$178&amp;$A184,高中组成绩!$A:$I,MATCH(F$3,高中组成绩!$A$2:$I$2,),0)</f>
        <v>#N/A</v>
      </c>
      <c r="G184" s="17" t="e">
        <f>VLOOKUP($B$178&amp;$A184,高中组成绩!$A:$I,MATCH(G$3,高中组成绩!$A$2:$I$2,),0)</f>
        <v>#N/A</v>
      </c>
    </row>
    <row r="185" spans="1:7" s="15" customFormat="1" ht="20.100000000000001" customHeight="1" x14ac:dyDescent="0.15">
      <c r="A185" s="16">
        <v>5</v>
      </c>
      <c r="B185" s="17" t="e">
        <f>VLOOKUP($B$178&amp;$A185,高中组成绩!$A:$I,MATCH(B$3,高中组成绩!$A$2:$I$2,),0)</f>
        <v>#N/A</v>
      </c>
      <c r="C185" s="17" t="e">
        <f>VLOOKUP($B$178&amp;$A185,高中组成绩!$A:$I,MATCH(C$3,高中组成绩!$A$2:$I$2,),0)</f>
        <v>#N/A</v>
      </c>
      <c r="D185" s="17" t="e">
        <f>VLOOKUP($B$178&amp;$A185,高中组成绩!$A:$I,MATCH(D$3,高中组成绩!$A$2:$I$2,),0)</f>
        <v>#N/A</v>
      </c>
      <c r="E185" s="17" t="e">
        <f>VLOOKUP($B$178&amp;$A185,高中组成绩!$A:$I,MATCH(E$3,高中组成绩!$A$2:$I$2,),0)</f>
        <v>#N/A</v>
      </c>
      <c r="F185" s="17" t="e">
        <f>VLOOKUP($B$178&amp;$A185,高中组成绩!$A:$I,MATCH(F$3,高中组成绩!$A$2:$I$2,),0)</f>
        <v>#N/A</v>
      </c>
      <c r="G185" s="17" t="e">
        <f>VLOOKUP($B$178&amp;$A185,高中组成绩!$A:$I,MATCH(G$3,高中组成绩!$A$2:$I$2,),0)</f>
        <v>#N/A</v>
      </c>
    </row>
    <row r="186" spans="1:7" s="15" customFormat="1" ht="20.100000000000001" customHeight="1" x14ac:dyDescent="0.15">
      <c r="A186" s="16">
        <v>6</v>
      </c>
      <c r="B186" s="17" t="e">
        <f>VLOOKUP($B$178&amp;$A186,高中组成绩!$A:$I,MATCH(B$3,高中组成绩!$A$2:$I$2,),0)</f>
        <v>#N/A</v>
      </c>
      <c r="C186" s="17" t="e">
        <f>VLOOKUP($B$178&amp;$A186,高中组成绩!$A:$I,MATCH(C$3,高中组成绩!$A$2:$I$2,),0)</f>
        <v>#N/A</v>
      </c>
      <c r="D186" s="17" t="e">
        <f>VLOOKUP($B$178&amp;$A186,高中组成绩!$A:$I,MATCH(D$3,高中组成绩!$A$2:$I$2,),0)</f>
        <v>#N/A</v>
      </c>
      <c r="E186" s="17" t="e">
        <f>VLOOKUP($B$178&amp;$A186,高中组成绩!$A:$I,MATCH(E$3,高中组成绩!$A$2:$I$2,),0)</f>
        <v>#N/A</v>
      </c>
      <c r="F186" s="17" t="e">
        <f>VLOOKUP($B$178&amp;$A186,高中组成绩!$A:$I,MATCH(F$3,高中组成绩!$A$2:$I$2,),0)</f>
        <v>#N/A</v>
      </c>
      <c r="G186" s="17" t="e">
        <f>VLOOKUP($B$178&amp;$A186,高中组成绩!$A:$I,MATCH(G$3,高中组成绩!$A$2:$I$2,),0)</f>
        <v>#N/A</v>
      </c>
    </row>
    <row r="187" spans="1:7" s="15" customFormat="1" ht="20.100000000000001" customHeight="1" x14ac:dyDescent="0.15">
      <c r="A187" s="16">
        <v>7</v>
      </c>
      <c r="B187" s="17" t="e">
        <f>VLOOKUP($B$178&amp;$A187,高中组成绩!$A:$I,MATCH(B$3,高中组成绩!$A$2:$I$2,),0)</f>
        <v>#N/A</v>
      </c>
      <c r="C187" s="17" t="e">
        <f>VLOOKUP($B$178&amp;$A187,高中组成绩!$A:$I,MATCH(C$3,高中组成绩!$A$2:$I$2,),0)</f>
        <v>#N/A</v>
      </c>
      <c r="D187" s="17" t="e">
        <f>VLOOKUP($B$178&amp;$A187,高中组成绩!$A:$I,MATCH(D$3,高中组成绩!$A$2:$I$2,),0)</f>
        <v>#N/A</v>
      </c>
      <c r="E187" s="17" t="e">
        <f>VLOOKUP($B$178&amp;$A187,高中组成绩!$A:$I,MATCH(E$3,高中组成绩!$A$2:$I$2,),0)</f>
        <v>#N/A</v>
      </c>
      <c r="F187" s="17" t="e">
        <f>VLOOKUP($B$178&amp;$A187,高中组成绩!$A:$I,MATCH(F$3,高中组成绩!$A$2:$I$2,),0)</f>
        <v>#N/A</v>
      </c>
      <c r="G187" s="17" t="e">
        <f>VLOOKUP($B$178&amp;$A187,高中组成绩!$A:$I,MATCH(G$3,高中组成绩!$A$2:$I$2,),0)</f>
        <v>#N/A</v>
      </c>
    </row>
    <row r="188" spans="1:7" ht="20.25" x14ac:dyDescent="0.15">
      <c r="A188" s="18" t="s">
        <v>19</v>
      </c>
      <c r="B188" s="12" t="s">
        <v>64</v>
      </c>
      <c r="C188" s="13"/>
      <c r="D188" s="13"/>
      <c r="E188" s="13"/>
      <c r="F188" s="13"/>
      <c r="G188" s="13"/>
    </row>
    <row r="189" spans="1:7" s="15" customFormat="1" ht="30.75" x14ac:dyDescent="0.15">
      <c r="A189" s="38" t="s">
        <v>66</v>
      </c>
      <c r="B189" s="38" t="s">
        <v>67</v>
      </c>
      <c r="C189" s="19" t="s">
        <v>68</v>
      </c>
      <c r="D189" s="19" t="s">
        <v>69</v>
      </c>
      <c r="E189" s="19" t="s">
        <v>70</v>
      </c>
      <c r="F189" s="39" t="s">
        <v>71</v>
      </c>
      <c r="G189" s="38" t="s">
        <v>37</v>
      </c>
    </row>
    <row r="190" spans="1:7" s="15" customFormat="1" ht="21.95" customHeight="1" x14ac:dyDescent="0.15">
      <c r="A190" s="16">
        <v>1</v>
      </c>
      <c r="B190" s="17" t="e">
        <f>VLOOKUP($B$188&amp;$A190,高中组成绩!$A:$I,MATCH(B$3,高中组成绩!$A$2:$I$2,),0)</f>
        <v>#N/A</v>
      </c>
      <c r="C190" s="17" t="e">
        <f>VLOOKUP($B$188&amp;$A190,高中组成绩!$A:$I,MATCH(C$3,高中组成绩!$A$2:$I$2,),0)</f>
        <v>#N/A</v>
      </c>
      <c r="D190" s="17" t="e">
        <f>VLOOKUP($B$188&amp;$A190,高中组成绩!$A:$I,MATCH(D$3,高中组成绩!$A$2:$I$2,),0)</f>
        <v>#N/A</v>
      </c>
      <c r="E190" s="17" t="e">
        <f>VLOOKUP($B$188&amp;$A190,高中组成绩!$A:$I,MATCH(E$3,高中组成绩!$A$2:$I$2,),0)</f>
        <v>#N/A</v>
      </c>
      <c r="F190" s="17" t="e">
        <f>VLOOKUP($B$188&amp;$A190,高中组成绩!$A:$I,MATCH(F$3,高中组成绩!$A$2:$I$2,),0)</f>
        <v>#N/A</v>
      </c>
      <c r="G190" s="17" t="e">
        <f>VLOOKUP($B$188&amp;$A190,高中组成绩!$A:$I,MATCH(G$3,高中组成绩!$A$2:$I$2,),0)</f>
        <v>#N/A</v>
      </c>
    </row>
    <row r="191" spans="1:7" s="15" customFormat="1" ht="21.95" customHeight="1" x14ac:dyDescent="0.15">
      <c r="A191" s="16">
        <v>2</v>
      </c>
      <c r="B191" s="17" t="e">
        <f>VLOOKUP($B$188&amp;$A191,高中组成绩!$A:$I,MATCH(B$3,高中组成绩!$A$2:$I$2,),0)</f>
        <v>#N/A</v>
      </c>
      <c r="C191" s="17" t="e">
        <f>VLOOKUP($B$188&amp;$A191,高中组成绩!$A:$I,MATCH(C$3,高中组成绩!$A$2:$I$2,),0)</f>
        <v>#N/A</v>
      </c>
      <c r="D191" s="17" t="e">
        <f>VLOOKUP($B$188&amp;$A191,高中组成绩!$A:$I,MATCH(D$3,高中组成绩!$A$2:$I$2,),0)</f>
        <v>#N/A</v>
      </c>
      <c r="E191" s="17" t="e">
        <f>VLOOKUP($B$188&amp;$A191,高中组成绩!$A:$I,MATCH(E$3,高中组成绩!$A$2:$I$2,),0)</f>
        <v>#N/A</v>
      </c>
      <c r="F191" s="17" t="e">
        <f>VLOOKUP($B$188&amp;$A191,高中组成绩!$A:$I,MATCH(F$3,高中组成绩!$A$2:$I$2,),0)</f>
        <v>#N/A</v>
      </c>
      <c r="G191" s="17" t="e">
        <f>VLOOKUP($B$188&amp;$A191,高中组成绩!$A:$I,MATCH(G$3,高中组成绩!$A$2:$I$2,),0)</f>
        <v>#N/A</v>
      </c>
    </row>
    <row r="192" spans="1:7" s="15" customFormat="1" ht="21.95" customHeight="1" x14ac:dyDescent="0.15">
      <c r="A192" s="16">
        <v>3</v>
      </c>
      <c r="B192" s="17" t="e">
        <f>VLOOKUP($B$188&amp;$A192,高中组成绩!$A:$I,MATCH(B$3,高中组成绩!$A$2:$I$2,),0)</f>
        <v>#N/A</v>
      </c>
      <c r="C192" s="17" t="e">
        <f>VLOOKUP($B$188&amp;$A192,高中组成绩!$A:$I,MATCH(C$3,高中组成绩!$A$2:$I$2,),0)</f>
        <v>#N/A</v>
      </c>
      <c r="D192" s="17" t="e">
        <f>VLOOKUP($B$188&amp;$A192,高中组成绩!$A:$I,MATCH(D$3,高中组成绩!$A$2:$I$2,),0)</f>
        <v>#N/A</v>
      </c>
      <c r="E192" s="17" t="e">
        <f>VLOOKUP($B$188&amp;$A192,高中组成绩!$A:$I,MATCH(E$3,高中组成绩!$A$2:$I$2,),0)</f>
        <v>#N/A</v>
      </c>
      <c r="F192" s="17" t="e">
        <f>VLOOKUP($B$188&amp;$A192,高中组成绩!$A:$I,MATCH(F$3,高中组成绩!$A$2:$I$2,),0)</f>
        <v>#N/A</v>
      </c>
      <c r="G192" s="17" t="e">
        <f>VLOOKUP($B$188&amp;$A192,高中组成绩!$A:$I,MATCH(G$3,高中组成绩!$A$2:$I$2,),0)</f>
        <v>#N/A</v>
      </c>
    </row>
    <row r="193" spans="1:7" s="15" customFormat="1" ht="21.95" customHeight="1" x14ac:dyDescent="0.15">
      <c r="A193" s="16">
        <v>4</v>
      </c>
      <c r="B193" s="17" t="e">
        <f>VLOOKUP($B$188&amp;$A193,高中组成绩!$A:$I,MATCH(B$3,高中组成绩!$A$2:$I$2,),0)</f>
        <v>#N/A</v>
      </c>
      <c r="C193" s="17" t="e">
        <f>VLOOKUP($B$188&amp;$A193,高中组成绩!$A:$I,MATCH(C$3,高中组成绩!$A$2:$I$2,),0)</f>
        <v>#N/A</v>
      </c>
      <c r="D193" s="17" t="e">
        <f>VLOOKUP($B$188&amp;$A193,高中组成绩!$A:$I,MATCH(D$3,高中组成绩!$A$2:$I$2,),0)</f>
        <v>#N/A</v>
      </c>
      <c r="E193" s="17" t="e">
        <f>VLOOKUP($B$188&amp;$A193,高中组成绩!$A:$I,MATCH(E$3,高中组成绩!$A$2:$I$2,),0)</f>
        <v>#N/A</v>
      </c>
      <c r="F193" s="17" t="e">
        <f>VLOOKUP($B$188&amp;$A193,高中组成绩!$A:$I,MATCH(F$3,高中组成绩!$A$2:$I$2,),0)</f>
        <v>#N/A</v>
      </c>
      <c r="G193" s="17" t="e">
        <f>VLOOKUP($B$188&amp;$A193,高中组成绩!$A:$I,MATCH(G$3,高中组成绩!$A$2:$I$2,),0)</f>
        <v>#N/A</v>
      </c>
    </row>
    <row r="194" spans="1:7" s="15" customFormat="1" ht="21.95" customHeight="1" x14ac:dyDescent="0.15">
      <c r="A194" s="16">
        <v>5</v>
      </c>
      <c r="B194" s="17" t="e">
        <f>VLOOKUP($B$188&amp;$A194,高中组成绩!$A:$I,MATCH(B$3,高中组成绩!$A$2:$I$2,),0)</f>
        <v>#N/A</v>
      </c>
      <c r="C194" s="17" t="e">
        <f>VLOOKUP($B$188&amp;$A194,高中组成绩!$A:$I,MATCH(C$3,高中组成绩!$A$2:$I$2,),0)</f>
        <v>#N/A</v>
      </c>
      <c r="D194" s="17" t="e">
        <f>VLOOKUP($B$188&amp;$A194,高中组成绩!$A:$I,MATCH(D$3,高中组成绩!$A$2:$I$2,),0)</f>
        <v>#N/A</v>
      </c>
      <c r="E194" s="17" t="e">
        <f>VLOOKUP($B$188&amp;$A194,高中组成绩!$A:$I,MATCH(E$3,高中组成绩!$A$2:$I$2,),0)</f>
        <v>#N/A</v>
      </c>
      <c r="F194" s="17" t="e">
        <f>VLOOKUP($B$188&amp;$A194,高中组成绩!$A:$I,MATCH(F$3,高中组成绩!$A$2:$I$2,),0)</f>
        <v>#N/A</v>
      </c>
      <c r="G194" s="17" t="e">
        <f>VLOOKUP($B$188&amp;$A194,高中组成绩!$A:$I,MATCH(G$3,高中组成绩!$A$2:$I$2,),0)</f>
        <v>#N/A</v>
      </c>
    </row>
    <row r="195" spans="1:7" s="15" customFormat="1" ht="21.95" customHeight="1" x14ac:dyDescent="0.15">
      <c r="A195" s="16">
        <v>6</v>
      </c>
      <c r="B195" s="17" t="e">
        <f>VLOOKUP($B$188&amp;$A195,高中组成绩!$A:$I,MATCH(B$3,高中组成绩!$A$2:$I$2,),0)</f>
        <v>#N/A</v>
      </c>
      <c r="C195" s="17" t="e">
        <f>VLOOKUP($B$188&amp;$A195,高中组成绩!$A:$I,MATCH(C$3,高中组成绩!$A$2:$I$2,),0)</f>
        <v>#N/A</v>
      </c>
      <c r="D195" s="17" t="e">
        <f>VLOOKUP($B$188&amp;$A195,高中组成绩!$A:$I,MATCH(D$3,高中组成绩!$A$2:$I$2,),0)</f>
        <v>#N/A</v>
      </c>
      <c r="E195" s="17" t="e">
        <f>VLOOKUP($B$188&amp;$A195,高中组成绩!$A:$I,MATCH(E$3,高中组成绩!$A$2:$I$2,),0)</f>
        <v>#N/A</v>
      </c>
      <c r="F195" s="17" t="e">
        <f>VLOOKUP($B$188&amp;$A195,高中组成绩!$A:$I,MATCH(F$3,高中组成绩!$A$2:$I$2,),0)</f>
        <v>#N/A</v>
      </c>
      <c r="G195" s="17" t="e">
        <f>VLOOKUP($B$188&amp;$A195,高中组成绩!$A:$I,MATCH(G$3,高中组成绩!$A$2:$I$2,),0)</f>
        <v>#N/A</v>
      </c>
    </row>
    <row r="196" spans="1:7" s="15" customFormat="1" ht="21.95" customHeight="1" x14ac:dyDescent="0.15">
      <c r="A196" s="16">
        <v>7</v>
      </c>
      <c r="B196" s="17" t="e">
        <f>VLOOKUP($B$188&amp;$A196,高中组成绩!$A:$I,MATCH(B$3,高中组成绩!$A$2:$I$2,),0)</f>
        <v>#N/A</v>
      </c>
      <c r="C196" s="17" t="e">
        <f>VLOOKUP($B$188&amp;$A196,高中组成绩!$A:$I,MATCH(C$3,高中组成绩!$A$2:$I$2,),0)</f>
        <v>#N/A</v>
      </c>
      <c r="D196" s="17" t="e">
        <f>VLOOKUP($B$188&amp;$A196,高中组成绩!$A:$I,MATCH(D$3,高中组成绩!$A$2:$I$2,),0)</f>
        <v>#N/A</v>
      </c>
      <c r="E196" s="17" t="e">
        <f>VLOOKUP($B$188&amp;$A196,高中组成绩!$A:$I,MATCH(E$3,高中组成绩!$A$2:$I$2,),0)</f>
        <v>#N/A</v>
      </c>
      <c r="F196" s="17" t="e">
        <f>VLOOKUP($B$188&amp;$A196,高中组成绩!$A:$I,MATCH(F$3,高中组成绩!$A$2:$I$2,),0)</f>
        <v>#N/A</v>
      </c>
      <c r="G196" s="17" t="e">
        <f>VLOOKUP($B$188&amp;$A196,高中组成绩!$A:$I,MATCH(G$3,高中组成绩!$A$2:$I$2,),0)</f>
        <v>#N/A</v>
      </c>
    </row>
    <row r="197" spans="1:7" ht="21.95" customHeight="1" x14ac:dyDescent="0.15">
      <c r="A197" s="18" t="s">
        <v>19</v>
      </c>
      <c r="B197" s="12" t="s">
        <v>29</v>
      </c>
      <c r="C197" s="13"/>
      <c r="D197" s="13"/>
      <c r="E197" s="13"/>
      <c r="F197" s="13"/>
      <c r="G197" s="13"/>
    </row>
    <row r="198" spans="1:7" s="15" customFormat="1" ht="30.75" x14ac:dyDescent="0.15">
      <c r="A198" s="38" t="s">
        <v>66</v>
      </c>
      <c r="B198" s="38" t="s">
        <v>67</v>
      </c>
      <c r="C198" s="19" t="s">
        <v>68</v>
      </c>
      <c r="D198" s="19" t="s">
        <v>69</v>
      </c>
      <c r="E198" s="19" t="s">
        <v>70</v>
      </c>
      <c r="F198" s="39" t="s">
        <v>71</v>
      </c>
      <c r="G198" s="38" t="s">
        <v>37</v>
      </c>
    </row>
    <row r="199" spans="1:7" s="15" customFormat="1" ht="21.95" customHeight="1" x14ac:dyDescent="0.15">
      <c r="A199" s="16">
        <v>1</v>
      </c>
      <c r="B199" s="17" t="e">
        <f>VLOOKUP($B$197&amp;$A199,高中组成绩!$A:$I,MATCH(B$3,高中组成绩!$A$2:$I$2,),0)</f>
        <v>#N/A</v>
      </c>
      <c r="C199" s="17" t="e">
        <f>VLOOKUP($B$197&amp;$A199,高中组成绩!$A:$I,MATCH(C$3,高中组成绩!$A$2:$I$2,),0)</f>
        <v>#N/A</v>
      </c>
      <c r="D199" s="17" t="e">
        <f>VLOOKUP($B$197&amp;$A199,高中组成绩!$A:$I,MATCH(D$3,高中组成绩!$A$2:$I$2,),0)</f>
        <v>#N/A</v>
      </c>
      <c r="E199" s="17" t="e">
        <f>VLOOKUP($B$197&amp;$A199,高中组成绩!$A:$I,MATCH(E$3,高中组成绩!$A$2:$I$2,),0)</f>
        <v>#N/A</v>
      </c>
      <c r="F199" s="17" t="e">
        <f>VLOOKUP($B$197&amp;$A199,高中组成绩!$A:$I,MATCH(F$3,高中组成绩!$A$2:$I$2,),0)</f>
        <v>#N/A</v>
      </c>
      <c r="G199" s="17" t="e">
        <f>VLOOKUP($B$197&amp;$A199,高中组成绩!$A:$I,MATCH(G$3,高中组成绩!$A$2:$I$2,),0)</f>
        <v>#N/A</v>
      </c>
    </row>
    <row r="200" spans="1:7" s="15" customFormat="1" ht="21.95" customHeight="1" x14ac:dyDescent="0.15">
      <c r="A200" s="16">
        <v>2</v>
      </c>
      <c r="B200" s="17" t="e">
        <f>VLOOKUP($B$197&amp;$A200,高中组成绩!$A:$I,MATCH(B$3,高中组成绩!$A$2:$I$2,),0)</f>
        <v>#N/A</v>
      </c>
      <c r="C200" s="17" t="e">
        <f>VLOOKUP($B$197&amp;$A200,高中组成绩!$A:$I,MATCH(C$3,高中组成绩!$A$2:$I$2,),0)</f>
        <v>#N/A</v>
      </c>
      <c r="D200" s="17" t="e">
        <f>VLOOKUP($B$197&amp;$A200,高中组成绩!$A:$I,MATCH(D$3,高中组成绩!$A$2:$I$2,),0)</f>
        <v>#N/A</v>
      </c>
      <c r="E200" s="17" t="e">
        <f>VLOOKUP($B$197&amp;$A200,高中组成绩!$A:$I,MATCH(E$3,高中组成绩!$A$2:$I$2,),0)</f>
        <v>#N/A</v>
      </c>
      <c r="F200" s="17" t="e">
        <f>VLOOKUP($B$197&amp;$A200,高中组成绩!$A:$I,MATCH(F$3,高中组成绩!$A$2:$I$2,),0)</f>
        <v>#N/A</v>
      </c>
      <c r="G200" s="17" t="e">
        <f>VLOOKUP($B$197&amp;$A200,高中组成绩!$A:$I,MATCH(G$3,高中组成绩!$A$2:$I$2,),0)</f>
        <v>#N/A</v>
      </c>
    </row>
    <row r="201" spans="1:7" s="15" customFormat="1" ht="21.95" customHeight="1" x14ac:dyDescent="0.15">
      <c r="A201" s="16">
        <v>3</v>
      </c>
      <c r="B201" s="17" t="e">
        <f>VLOOKUP($B$197&amp;$A201,高中组成绩!$A:$I,MATCH(B$3,高中组成绩!$A$2:$I$2,),0)</f>
        <v>#N/A</v>
      </c>
      <c r="C201" s="17" t="e">
        <f>VLOOKUP($B$197&amp;$A201,高中组成绩!$A:$I,MATCH(C$3,高中组成绩!$A$2:$I$2,),0)</f>
        <v>#N/A</v>
      </c>
      <c r="D201" s="17" t="e">
        <f>VLOOKUP($B$197&amp;$A201,高中组成绩!$A:$I,MATCH(D$3,高中组成绩!$A$2:$I$2,),0)</f>
        <v>#N/A</v>
      </c>
      <c r="E201" s="17" t="e">
        <f>VLOOKUP($B$197&amp;$A201,高中组成绩!$A:$I,MATCH(E$3,高中组成绩!$A$2:$I$2,),0)</f>
        <v>#N/A</v>
      </c>
      <c r="F201" s="17" t="e">
        <f>VLOOKUP($B$197&amp;$A201,高中组成绩!$A:$I,MATCH(F$3,高中组成绩!$A$2:$I$2,),0)</f>
        <v>#N/A</v>
      </c>
      <c r="G201" s="17" t="e">
        <f>VLOOKUP($B$197&amp;$A201,高中组成绩!$A:$I,MATCH(G$3,高中组成绩!$A$2:$I$2,),0)</f>
        <v>#N/A</v>
      </c>
    </row>
    <row r="202" spans="1:7" s="15" customFormat="1" ht="21.95" customHeight="1" x14ac:dyDescent="0.15">
      <c r="A202" s="16">
        <v>4</v>
      </c>
      <c r="B202" s="17" t="e">
        <f>VLOOKUP($B$197&amp;$A202,高中组成绩!$A:$I,MATCH(B$3,高中组成绩!$A$2:$I$2,),0)</f>
        <v>#N/A</v>
      </c>
      <c r="C202" s="17" t="e">
        <f>VLOOKUP($B$197&amp;$A202,高中组成绩!$A:$I,MATCH(C$3,高中组成绩!$A$2:$I$2,),0)</f>
        <v>#N/A</v>
      </c>
      <c r="D202" s="17" t="e">
        <f>VLOOKUP($B$197&amp;$A202,高中组成绩!$A:$I,MATCH(D$3,高中组成绩!$A$2:$I$2,),0)</f>
        <v>#N/A</v>
      </c>
      <c r="E202" s="17" t="e">
        <f>VLOOKUP($B$197&amp;$A202,高中组成绩!$A:$I,MATCH(E$3,高中组成绩!$A$2:$I$2,),0)</f>
        <v>#N/A</v>
      </c>
      <c r="F202" s="17" t="e">
        <f>VLOOKUP($B$197&amp;$A202,高中组成绩!$A:$I,MATCH(F$3,高中组成绩!$A$2:$I$2,),0)</f>
        <v>#N/A</v>
      </c>
      <c r="G202" s="17" t="e">
        <f>VLOOKUP($B$197&amp;$A202,高中组成绩!$A:$I,MATCH(G$3,高中组成绩!$A$2:$I$2,),0)</f>
        <v>#N/A</v>
      </c>
    </row>
    <row r="203" spans="1:7" s="15" customFormat="1" ht="21.95" customHeight="1" x14ac:dyDescent="0.15">
      <c r="A203" s="16">
        <v>5</v>
      </c>
      <c r="B203" s="17" t="e">
        <f>VLOOKUP($B$197&amp;$A203,高中组成绩!$A:$I,MATCH(B$3,高中组成绩!$A$2:$I$2,),0)</f>
        <v>#N/A</v>
      </c>
      <c r="C203" s="17" t="e">
        <f>VLOOKUP($B$197&amp;$A203,高中组成绩!$A:$I,MATCH(C$3,高中组成绩!$A$2:$I$2,),0)</f>
        <v>#N/A</v>
      </c>
      <c r="D203" s="17" t="e">
        <f>VLOOKUP($B$197&amp;$A203,高中组成绩!$A:$I,MATCH(D$3,高中组成绩!$A$2:$I$2,),0)</f>
        <v>#N/A</v>
      </c>
      <c r="E203" s="17" t="e">
        <f>VLOOKUP($B$197&amp;$A203,高中组成绩!$A:$I,MATCH(E$3,高中组成绩!$A$2:$I$2,),0)</f>
        <v>#N/A</v>
      </c>
      <c r="F203" s="17" t="e">
        <f>VLOOKUP($B$197&amp;$A203,高中组成绩!$A:$I,MATCH(F$3,高中组成绩!$A$2:$I$2,),0)</f>
        <v>#N/A</v>
      </c>
      <c r="G203" s="17" t="e">
        <f>VLOOKUP($B$197&amp;$A203,高中组成绩!$A:$I,MATCH(G$3,高中组成绩!$A$2:$I$2,),0)</f>
        <v>#N/A</v>
      </c>
    </row>
    <row r="204" spans="1:7" ht="21.95" customHeight="1" x14ac:dyDescent="0.15">
      <c r="A204" s="18" t="s">
        <v>19</v>
      </c>
      <c r="B204" s="12" t="s">
        <v>76</v>
      </c>
      <c r="C204" s="13"/>
      <c r="D204" s="13"/>
      <c r="E204" s="13"/>
      <c r="F204" s="13"/>
      <c r="G204" s="13"/>
    </row>
    <row r="205" spans="1:7" s="15" customFormat="1" ht="30.75" x14ac:dyDescent="0.15">
      <c r="A205" s="38" t="s">
        <v>66</v>
      </c>
      <c r="B205" s="38" t="s">
        <v>67</v>
      </c>
      <c r="C205" s="19" t="s">
        <v>68</v>
      </c>
      <c r="D205" s="19" t="s">
        <v>72</v>
      </c>
      <c r="E205" s="19" t="s">
        <v>73</v>
      </c>
      <c r="F205" s="39" t="s">
        <v>71</v>
      </c>
      <c r="G205" s="38" t="s">
        <v>37</v>
      </c>
    </row>
    <row r="206" spans="1:7" s="15" customFormat="1" ht="21.95" customHeight="1" x14ac:dyDescent="0.15">
      <c r="A206" s="16">
        <v>1</v>
      </c>
      <c r="B206" s="17" t="e">
        <f>VLOOKUP($B$204&amp;$A206,高中组成绩!$A:$I,MATCH(B$3,高中组成绩!$A$2:$I$2,),0)</f>
        <v>#N/A</v>
      </c>
      <c r="C206" s="17" t="e">
        <f>VLOOKUP($B$204&amp;$A206,高中组成绩!$A:$I,MATCH(C$3,高中组成绩!$A$2:$I$2,),0)</f>
        <v>#N/A</v>
      </c>
      <c r="D206" s="17" t="e">
        <f>VLOOKUP($B$204&amp;$A206,高中组成绩!$A:$I,MATCH(D$3,高中组成绩!$A$2:$I$2,),0)</f>
        <v>#N/A</v>
      </c>
      <c r="E206" s="17" t="e">
        <f>VLOOKUP($B$204&amp;$A206,高中组成绩!$A:$I,MATCH(E$3,高中组成绩!$A$2:$I$2,),0)</f>
        <v>#N/A</v>
      </c>
      <c r="F206" s="17" t="e">
        <f>VLOOKUP($B$204&amp;$A206,高中组成绩!$A:$I,MATCH(F$3,高中组成绩!$A$2:$I$2,),0)</f>
        <v>#N/A</v>
      </c>
      <c r="G206" s="17" t="e">
        <f>VLOOKUP($B$204&amp;$A206,高中组成绩!$A:$I,MATCH(G$3,高中组成绩!$A$2:$I$2,),0)</f>
        <v>#N/A</v>
      </c>
    </row>
    <row r="207" spans="1:7" s="15" customFormat="1" ht="21.95" customHeight="1" x14ac:dyDescent="0.15">
      <c r="A207" s="16">
        <v>2</v>
      </c>
      <c r="B207" s="17" t="e">
        <f>VLOOKUP($B$204&amp;$A207,高中组成绩!$A:$I,MATCH(B$3,高中组成绩!$A$2:$I$2,),0)</f>
        <v>#N/A</v>
      </c>
      <c r="C207" s="17" t="e">
        <f>VLOOKUP($B$204&amp;$A207,高中组成绩!$A:$I,MATCH(C$3,高中组成绩!$A$2:$I$2,),0)</f>
        <v>#N/A</v>
      </c>
      <c r="D207" s="17" t="e">
        <f>VLOOKUP($B$204&amp;$A207,高中组成绩!$A:$I,MATCH(D$3,高中组成绩!$A$2:$I$2,),0)</f>
        <v>#N/A</v>
      </c>
      <c r="E207" s="17" t="e">
        <f>VLOOKUP($B$204&amp;$A207,高中组成绩!$A:$I,MATCH(E$3,高中组成绩!$A$2:$I$2,),0)</f>
        <v>#N/A</v>
      </c>
      <c r="F207" s="17" t="e">
        <f>VLOOKUP($B$204&amp;$A207,高中组成绩!$A:$I,MATCH(F$3,高中组成绩!$A$2:$I$2,),0)</f>
        <v>#N/A</v>
      </c>
      <c r="G207" s="17" t="e">
        <f>VLOOKUP($B$204&amp;$A207,高中组成绩!$A:$I,MATCH(G$3,高中组成绩!$A$2:$I$2,),0)</f>
        <v>#N/A</v>
      </c>
    </row>
    <row r="208" spans="1:7" s="15" customFormat="1" ht="21.95" customHeight="1" x14ac:dyDescent="0.15">
      <c r="A208" s="16">
        <v>3</v>
      </c>
      <c r="B208" s="17" t="e">
        <f>VLOOKUP($B$204&amp;$A208,高中组成绩!$A:$I,MATCH(B$3,高中组成绩!$A$2:$I$2,),0)</f>
        <v>#N/A</v>
      </c>
      <c r="C208" s="17" t="e">
        <f>VLOOKUP($B$204&amp;$A208,高中组成绩!$A:$I,MATCH(C$3,高中组成绩!$A$2:$I$2,),0)</f>
        <v>#N/A</v>
      </c>
      <c r="D208" s="17" t="e">
        <f>VLOOKUP($B$204&amp;$A208,高中组成绩!$A:$I,MATCH(D$3,高中组成绩!$A$2:$I$2,),0)</f>
        <v>#N/A</v>
      </c>
      <c r="E208" s="17" t="e">
        <f>VLOOKUP($B$204&amp;$A208,高中组成绩!$A:$I,MATCH(E$3,高中组成绩!$A$2:$I$2,),0)</f>
        <v>#N/A</v>
      </c>
      <c r="F208" s="17" t="e">
        <f>VLOOKUP($B$204&amp;$A208,高中组成绩!$A:$I,MATCH(F$3,高中组成绩!$A$2:$I$2,),0)</f>
        <v>#N/A</v>
      </c>
      <c r="G208" s="17" t="e">
        <f>VLOOKUP($B$204&amp;$A208,高中组成绩!$A:$I,MATCH(G$3,高中组成绩!$A$2:$I$2,),0)</f>
        <v>#N/A</v>
      </c>
    </row>
    <row r="209" spans="1:7" s="15" customFormat="1" ht="21.95" customHeight="1" x14ac:dyDescent="0.15">
      <c r="A209" s="16">
        <v>4</v>
      </c>
      <c r="B209" s="17" t="e">
        <f>VLOOKUP($B$204&amp;$A209,高中组成绩!$A:$I,MATCH(B$3,高中组成绩!$A$2:$I$2,),0)</f>
        <v>#N/A</v>
      </c>
      <c r="C209" s="17" t="e">
        <f>VLOOKUP($B$204&amp;$A209,高中组成绩!$A:$I,MATCH(C$3,高中组成绩!$A$2:$I$2,),0)</f>
        <v>#N/A</v>
      </c>
      <c r="D209" s="17" t="e">
        <f>VLOOKUP($B$204&amp;$A209,高中组成绩!$A:$I,MATCH(D$3,高中组成绩!$A$2:$I$2,),0)</f>
        <v>#N/A</v>
      </c>
      <c r="E209" s="17" t="e">
        <f>VLOOKUP($B$204&amp;$A209,高中组成绩!$A:$I,MATCH(E$3,高中组成绩!$A$2:$I$2,),0)</f>
        <v>#N/A</v>
      </c>
      <c r="F209" s="17" t="e">
        <f>VLOOKUP($B$204&amp;$A209,高中组成绩!$A:$I,MATCH(F$3,高中组成绩!$A$2:$I$2,),0)</f>
        <v>#N/A</v>
      </c>
      <c r="G209" s="17" t="e">
        <f>VLOOKUP($B$204&amp;$A209,高中组成绩!$A:$I,MATCH(G$3,高中组成绩!$A$2:$I$2,),0)</f>
        <v>#N/A</v>
      </c>
    </row>
    <row r="210" spans="1:7" s="15" customFormat="1" ht="21.95" customHeight="1" x14ac:dyDescent="0.15">
      <c r="A210" s="16">
        <v>5</v>
      </c>
      <c r="B210" s="17" t="e">
        <f>VLOOKUP($B$204&amp;$A210,高中组成绩!$A:$I,MATCH(B$3,高中组成绩!$A$2:$I$2,),0)</f>
        <v>#N/A</v>
      </c>
      <c r="C210" s="17" t="e">
        <f>VLOOKUP($B$204&amp;$A210,高中组成绩!$A:$I,MATCH(C$3,高中组成绩!$A$2:$I$2,),0)</f>
        <v>#N/A</v>
      </c>
      <c r="D210" s="17" t="e">
        <f>VLOOKUP($B$204&amp;$A210,高中组成绩!$A:$I,MATCH(D$3,高中组成绩!$A$2:$I$2,),0)</f>
        <v>#N/A</v>
      </c>
      <c r="E210" s="17" t="e">
        <f>VLOOKUP($B$204&amp;$A210,高中组成绩!$A:$I,MATCH(E$3,高中组成绩!$A$2:$I$2,),0)</f>
        <v>#N/A</v>
      </c>
      <c r="F210" s="17" t="e">
        <f>VLOOKUP($B$204&amp;$A210,高中组成绩!$A:$I,MATCH(F$3,高中组成绩!$A$2:$I$2,),0)</f>
        <v>#N/A</v>
      </c>
      <c r="G210" s="17" t="e">
        <f>VLOOKUP($B$204&amp;$A210,高中组成绩!$A:$I,MATCH(G$3,高中组成绩!$A$2:$I$2,),0)</f>
        <v>#N/A</v>
      </c>
    </row>
    <row r="211" spans="1:7" s="15" customFormat="1" ht="21.95" customHeight="1" x14ac:dyDescent="0.15">
      <c r="A211" s="16">
        <v>6</v>
      </c>
      <c r="B211" s="17" t="e">
        <f>VLOOKUP($B$204&amp;$A211,高中组成绩!$A:$I,MATCH(B$3,高中组成绩!$A$2:$I$2,),0)</f>
        <v>#N/A</v>
      </c>
      <c r="C211" s="17" t="e">
        <f>VLOOKUP($B$204&amp;$A211,高中组成绩!$A:$I,MATCH(C$3,高中组成绩!$A$2:$I$2,),0)</f>
        <v>#N/A</v>
      </c>
      <c r="D211" s="17" t="e">
        <f>VLOOKUP($B$204&amp;$A211,高中组成绩!$A:$I,MATCH(D$3,高中组成绩!$A$2:$I$2,),0)</f>
        <v>#N/A</v>
      </c>
      <c r="E211" s="17" t="e">
        <f>VLOOKUP($B$204&amp;$A211,高中组成绩!$A:$I,MATCH(E$3,高中组成绩!$A$2:$I$2,),0)</f>
        <v>#N/A</v>
      </c>
      <c r="F211" s="17" t="e">
        <f>VLOOKUP($B$204&amp;$A211,高中组成绩!$A:$I,MATCH(F$3,高中组成绩!$A$2:$I$2,),0)</f>
        <v>#N/A</v>
      </c>
      <c r="G211" s="17" t="e">
        <f>VLOOKUP($B$204&amp;$A211,高中组成绩!$A:$I,MATCH(G$3,高中组成绩!$A$2:$I$2,),0)</f>
        <v>#N/A</v>
      </c>
    </row>
    <row r="212" spans="1:7" s="15" customFormat="1" ht="21.95" customHeight="1" x14ac:dyDescent="0.15">
      <c r="A212" s="16">
        <v>7</v>
      </c>
      <c r="B212" s="17" t="e">
        <f>VLOOKUP($B$204&amp;$A212,高中组成绩!$A:$I,MATCH(B$3,高中组成绩!$A$2:$I$2,),0)</f>
        <v>#N/A</v>
      </c>
      <c r="C212" s="17" t="e">
        <f>VLOOKUP($B$204&amp;$A212,高中组成绩!$A:$I,MATCH(C$3,高中组成绩!$A$2:$I$2,),0)</f>
        <v>#N/A</v>
      </c>
      <c r="D212" s="17" t="e">
        <f>VLOOKUP($B$204&amp;$A212,高中组成绩!$A:$I,MATCH(D$3,高中组成绩!$A$2:$I$2,),0)</f>
        <v>#N/A</v>
      </c>
      <c r="E212" s="17" t="e">
        <f>VLOOKUP($B$204&amp;$A212,高中组成绩!$A:$I,MATCH(E$3,高中组成绩!$A$2:$I$2,),0)</f>
        <v>#N/A</v>
      </c>
      <c r="F212" s="17" t="e">
        <f>VLOOKUP($B$204&amp;$A212,高中组成绩!$A:$I,MATCH(F$3,高中组成绩!$A$2:$I$2,),0)</f>
        <v>#N/A</v>
      </c>
      <c r="G212" s="17" t="e">
        <f>VLOOKUP($B$204&amp;$A212,高中组成绩!$A:$I,MATCH(G$3,高中组成绩!$A$2:$I$2,),0)</f>
        <v>#N/A</v>
      </c>
    </row>
    <row r="213" spans="1:7" ht="21.95" customHeight="1" x14ac:dyDescent="0.15">
      <c r="A213" s="18" t="s">
        <v>19</v>
      </c>
      <c r="B213" s="12" t="s">
        <v>30</v>
      </c>
      <c r="C213" s="13"/>
      <c r="D213" s="13"/>
      <c r="E213" s="13"/>
      <c r="F213" s="13"/>
      <c r="G213" s="13"/>
    </row>
    <row r="214" spans="1:7" s="15" customFormat="1" ht="30.75" x14ac:dyDescent="0.15">
      <c r="A214" s="38" t="s">
        <v>66</v>
      </c>
      <c r="B214" s="38" t="s">
        <v>67</v>
      </c>
      <c r="C214" s="19" t="s">
        <v>68</v>
      </c>
      <c r="D214" s="19" t="s">
        <v>69</v>
      </c>
      <c r="E214" s="19" t="s">
        <v>70</v>
      </c>
      <c r="F214" s="39" t="s">
        <v>71</v>
      </c>
      <c r="G214" s="38" t="s">
        <v>37</v>
      </c>
    </row>
    <row r="215" spans="1:7" s="15" customFormat="1" ht="21.95" customHeight="1" x14ac:dyDescent="0.15">
      <c r="A215" s="16">
        <v>1</v>
      </c>
      <c r="B215" s="17" t="e">
        <f>VLOOKUP($B$213&amp;$A215,高中组成绩!$A:$I,MATCH(B$3,高中组成绩!$A$2:$I$2,),0)</f>
        <v>#N/A</v>
      </c>
      <c r="C215" s="17" t="e">
        <f>VLOOKUP($B$213&amp;$A215,高中组成绩!$A:$I,MATCH(C$3,高中组成绩!$A$2:$I$2,),0)</f>
        <v>#N/A</v>
      </c>
      <c r="D215" s="17" t="e">
        <f>VLOOKUP($B$213&amp;$A215,高中组成绩!$A:$I,MATCH(D$3,高中组成绩!$A$2:$I$2,),0)</f>
        <v>#N/A</v>
      </c>
      <c r="E215" s="17" t="e">
        <f>VLOOKUP($B$213&amp;$A215,高中组成绩!$A:$I,MATCH(E$3,高中组成绩!$A$2:$I$2,),0)</f>
        <v>#N/A</v>
      </c>
      <c r="F215" s="17" t="e">
        <f>VLOOKUP($B$213&amp;$A215,高中组成绩!$A:$I,MATCH(F$3,高中组成绩!$A$2:$I$2,),0)</f>
        <v>#N/A</v>
      </c>
      <c r="G215" s="17" t="e">
        <f>VLOOKUP($B$213&amp;$A215,高中组成绩!$A:$I,MATCH(G$3,高中组成绩!$A$2:$I$2,),0)</f>
        <v>#N/A</v>
      </c>
    </row>
    <row r="216" spans="1:7" s="15" customFormat="1" ht="21.95" customHeight="1" x14ac:dyDescent="0.15">
      <c r="A216" s="16">
        <v>2</v>
      </c>
      <c r="B216" s="17" t="e">
        <f>VLOOKUP($B$213&amp;$A216,高中组成绩!$A:$I,MATCH(B$3,高中组成绩!$A$2:$I$2,),0)</f>
        <v>#N/A</v>
      </c>
      <c r="C216" s="17" t="e">
        <f>VLOOKUP($B$213&amp;$A216,高中组成绩!$A:$I,MATCH(C$3,高中组成绩!$A$2:$I$2,),0)</f>
        <v>#N/A</v>
      </c>
      <c r="D216" s="17" t="e">
        <f>VLOOKUP($B$213&amp;$A216,高中组成绩!$A:$I,MATCH(D$3,高中组成绩!$A$2:$I$2,),0)</f>
        <v>#N/A</v>
      </c>
      <c r="E216" s="17" t="e">
        <f>VLOOKUP($B$213&amp;$A216,高中组成绩!$A:$I,MATCH(E$3,高中组成绩!$A$2:$I$2,),0)</f>
        <v>#N/A</v>
      </c>
      <c r="F216" s="17" t="e">
        <f>VLOOKUP($B$213&amp;$A216,高中组成绩!$A:$I,MATCH(F$3,高中组成绩!$A$2:$I$2,),0)</f>
        <v>#N/A</v>
      </c>
      <c r="G216" s="17" t="e">
        <f>VLOOKUP($B$213&amp;$A216,高中组成绩!$A:$I,MATCH(G$3,高中组成绩!$A$2:$I$2,),0)</f>
        <v>#N/A</v>
      </c>
    </row>
    <row r="217" spans="1:7" s="15" customFormat="1" ht="21.95" customHeight="1" x14ac:dyDescent="0.15">
      <c r="A217" s="16">
        <v>3</v>
      </c>
      <c r="B217" s="17" t="e">
        <f>VLOOKUP($B$213&amp;$A217,高中组成绩!$A:$I,MATCH(B$3,高中组成绩!$A$2:$I$2,),0)</f>
        <v>#N/A</v>
      </c>
      <c r="C217" s="17" t="e">
        <f>VLOOKUP($B$213&amp;$A217,高中组成绩!$A:$I,MATCH(C$3,高中组成绩!$A$2:$I$2,),0)</f>
        <v>#N/A</v>
      </c>
      <c r="D217" s="17" t="e">
        <f>VLOOKUP($B$213&amp;$A217,高中组成绩!$A:$I,MATCH(D$3,高中组成绩!$A$2:$I$2,),0)</f>
        <v>#N/A</v>
      </c>
      <c r="E217" s="17" t="e">
        <f>VLOOKUP($B$213&amp;$A217,高中组成绩!$A:$I,MATCH(E$3,高中组成绩!$A$2:$I$2,),0)</f>
        <v>#N/A</v>
      </c>
      <c r="F217" s="17" t="e">
        <f>VLOOKUP($B$213&amp;$A217,高中组成绩!$A:$I,MATCH(F$3,高中组成绩!$A$2:$I$2,),0)</f>
        <v>#N/A</v>
      </c>
      <c r="G217" s="17" t="e">
        <f>VLOOKUP($B$213&amp;$A217,高中组成绩!$A:$I,MATCH(G$3,高中组成绩!$A$2:$I$2,),0)</f>
        <v>#N/A</v>
      </c>
    </row>
    <row r="218" spans="1:7" ht="21.95" customHeight="1" x14ac:dyDescent="0.15">
      <c r="A218" s="18" t="s">
        <v>19</v>
      </c>
      <c r="B218" s="12" t="s">
        <v>57</v>
      </c>
      <c r="C218" s="13"/>
      <c r="D218" s="13"/>
      <c r="E218" s="13"/>
      <c r="F218" s="13"/>
      <c r="G218" s="13"/>
    </row>
    <row r="219" spans="1:7" s="15" customFormat="1" ht="30.75" x14ac:dyDescent="0.15">
      <c r="A219" s="38" t="s">
        <v>66</v>
      </c>
      <c r="B219" s="38" t="s">
        <v>67</v>
      </c>
      <c r="C219" s="19" t="s">
        <v>68</v>
      </c>
      <c r="D219" s="19" t="s">
        <v>72</v>
      </c>
      <c r="E219" s="19" t="s">
        <v>73</v>
      </c>
      <c r="F219" s="39" t="s">
        <v>71</v>
      </c>
      <c r="G219" s="38" t="s">
        <v>37</v>
      </c>
    </row>
    <row r="220" spans="1:7" s="15" customFormat="1" ht="21.95" customHeight="1" x14ac:dyDescent="0.15">
      <c r="A220" s="16">
        <v>1</v>
      </c>
      <c r="B220" s="17" t="e">
        <f>VLOOKUP($B$218&amp;$A220,高中组成绩!$A:$I,MATCH(B$3,高中组成绩!$A$2:$I$2,),0)</f>
        <v>#N/A</v>
      </c>
      <c r="C220" s="17" t="e">
        <f>VLOOKUP($B$218&amp;$A220,高中组成绩!$A:$I,MATCH(C$3,高中组成绩!$A$2:$I$2,),0)</f>
        <v>#N/A</v>
      </c>
      <c r="D220" s="17" t="e">
        <f>VLOOKUP($B$218&amp;$A220,高中组成绩!$A:$I,MATCH(D$3,高中组成绩!$A$2:$I$2,),0)</f>
        <v>#N/A</v>
      </c>
      <c r="E220" s="17" t="e">
        <f>VLOOKUP($B$218&amp;$A220,高中组成绩!$A:$I,MATCH(E$3,高中组成绩!$A$2:$I$2,),0)</f>
        <v>#N/A</v>
      </c>
      <c r="F220" s="17" t="e">
        <f>VLOOKUP($B$218&amp;$A220,高中组成绩!$A:$I,MATCH(F$3,高中组成绩!$A$2:$I$2,),0)</f>
        <v>#N/A</v>
      </c>
      <c r="G220" s="17" t="e">
        <f>VLOOKUP($B$218&amp;$A220,高中组成绩!$A:$I,MATCH(G$3,高中组成绩!$A$2:$I$2,),0)</f>
        <v>#N/A</v>
      </c>
    </row>
    <row r="221" spans="1:7" s="15" customFormat="1" ht="21.95" customHeight="1" x14ac:dyDescent="0.15">
      <c r="A221" s="16">
        <v>2</v>
      </c>
      <c r="B221" s="17" t="e">
        <f>VLOOKUP($B$218&amp;$A221,高中组成绩!$A:$I,MATCH(B$3,高中组成绩!$A$2:$I$2,),0)</f>
        <v>#N/A</v>
      </c>
      <c r="C221" s="17" t="e">
        <f>VLOOKUP($B$218&amp;$A221,高中组成绩!$A:$I,MATCH(C$3,高中组成绩!$A$2:$I$2,),0)</f>
        <v>#N/A</v>
      </c>
      <c r="D221" s="17" t="e">
        <f>VLOOKUP($B$218&amp;$A221,高中组成绩!$A:$I,MATCH(D$3,高中组成绩!$A$2:$I$2,),0)</f>
        <v>#N/A</v>
      </c>
      <c r="E221" s="17" t="e">
        <f>VLOOKUP($B$218&amp;$A221,高中组成绩!$A:$I,MATCH(E$3,高中组成绩!$A$2:$I$2,),0)</f>
        <v>#N/A</v>
      </c>
      <c r="F221" s="17" t="e">
        <f>VLOOKUP($B$218&amp;$A221,高中组成绩!$A:$I,MATCH(F$3,高中组成绩!$A$2:$I$2,),0)</f>
        <v>#N/A</v>
      </c>
      <c r="G221" s="17" t="e">
        <f>VLOOKUP($B$218&amp;$A221,高中组成绩!$A:$I,MATCH(G$3,高中组成绩!$A$2:$I$2,),0)</f>
        <v>#N/A</v>
      </c>
    </row>
    <row r="222" spans="1:7" s="15" customFormat="1" ht="21.95" customHeight="1" x14ac:dyDescent="0.15">
      <c r="A222" s="16">
        <v>3</v>
      </c>
      <c r="B222" s="17" t="e">
        <f>VLOOKUP($B$218&amp;$A222,高中组成绩!$A:$I,MATCH(B$3,高中组成绩!$A$2:$I$2,),0)</f>
        <v>#N/A</v>
      </c>
      <c r="C222" s="17" t="e">
        <f>VLOOKUP($B$218&amp;$A222,高中组成绩!$A:$I,MATCH(C$3,高中组成绩!$A$2:$I$2,),0)</f>
        <v>#N/A</v>
      </c>
      <c r="D222" s="17" t="e">
        <f>VLOOKUP($B$218&amp;$A222,高中组成绩!$A:$I,MATCH(D$3,高中组成绩!$A$2:$I$2,),0)</f>
        <v>#N/A</v>
      </c>
      <c r="E222" s="17" t="e">
        <f>VLOOKUP($B$218&amp;$A222,高中组成绩!$A:$I,MATCH(E$3,高中组成绩!$A$2:$I$2,),0)</f>
        <v>#N/A</v>
      </c>
      <c r="F222" s="17" t="e">
        <f>VLOOKUP($B$218&amp;$A222,高中组成绩!$A:$I,MATCH(F$3,高中组成绩!$A$2:$I$2,),0)</f>
        <v>#N/A</v>
      </c>
      <c r="G222" s="17" t="e">
        <f>VLOOKUP($B$218&amp;$A222,高中组成绩!$A:$I,MATCH(G$3,高中组成绩!$A$2:$I$2,),0)</f>
        <v>#N/A</v>
      </c>
    </row>
    <row r="223" spans="1:7" s="15" customFormat="1" ht="21.95" customHeight="1" x14ac:dyDescent="0.15">
      <c r="A223" s="16">
        <v>4</v>
      </c>
      <c r="B223" s="17" t="e">
        <f>VLOOKUP($B$218&amp;$A223,高中组成绩!$A:$I,MATCH(B$3,高中组成绩!$A$2:$I$2,),0)</f>
        <v>#N/A</v>
      </c>
      <c r="C223" s="17" t="e">
        <f>VLOOKUP($B$218&amp;$A223,高中组成绩!$A:$I,MATCH(C$3,高中组成绩!$A$2:$I$2,),0)</f>
        <v>#N/A</v>
      </c>
      <c r="D223" s="17" t="e">
        <f>VLOOKUP($B$218&amp;$A223,高中组成绩!$A:$I,MATCH(D$3,高中组成绩!$A$2:$I$2,),0)</f>
        <v>#N/A</v>
      </c>
      <c r="E223" s="17" t="e">
        <f>VLOOKUP($B$218&amp;$A223,高中组成绩!$A:$I,MATCH(E$3,高中组成绩!$A$2:$I$2,),0)</f>
        <v>#N/A</v>
      </c>
      <c r="F223" s="17" t="e">
        <f>VLOOKUP($B$218&amp;$A223,高中组成绩!$A:$I,MATCH(F$3,高中组成绩!$A$2:$I$2,),0)</f>
        <v>#N/A</v>
      </c>
      <c r="G223" s="17" t="e">
        <f>VLOOKUP($B$218&amp;$A223,高中组成绩!$A:$I,MATCH(G$3,高中组成绩!$A$2:$I$2,),0)</f>
        <v>#N/A</v>
      </c>
    </row>
    <row r="224" spans="1:7" s="15" customFormat="1" ht="21.95" customHeight="1" x14ac:dyDescent="0.15">
      <c r="A224" s="16">
        <v>5</v>
      </c>
      <c r="B224" s="17" t="e">
        <f>VLOOKUP($B$218&amp;$A224,高中组成绩!$A:$I,MATCH(B$3,高中组成绩!$A$2:$I$2,),0)</f>
        <v>#N/A</v>
      </c>
      <c r="C224" s="17" t="e">
        <f>VLOOKUP($B$218&amp;$A224,高中组成绩!$A:$I,MATCH(C$3,高中组成绩!$A$2:$I$2,),0)</f>
        <v>#N/A</v>
      </c>
      <c r="D224" s="17" t="e">
        <f>VLOOKUP($B$218&amp;$A224,高中组成绩!$A:$I,MATCH(D$3,高中组成绩!$A$2:$I$2,),0)</f>
        <v>#N/A</v>
      </c>
      <c r="E224" s="17" t="e">
        <f>VLOOKUP($B$218&amp;$A224,高中组成绩!$A:$I,MATCH(E$3,高中组成绩!$A$2:$I$2,),0)</f>
        <v>#N/A</v>
      </c>
      <c r="F224" s="17" t="e">
        <f>VLOOKUP($B$218&amp;$A224,高中组成绩!$A:$I,MATCH(F$3,高中组成绩!$A$2:$I$2,),0)</f>
        <v>#N/A</v>
      </c>
      <c r="G224" s="17" t="e">
        <f>VLOOKUP($B$218&amp;$A224,高中组成绩!$A:$I,MATCH(G$3,高中组成绩!$A$2:$I$2,),0)</f>
        <v>#N/A</v>
      </c>
    </row>
    <row r="225" spans="1:7" s="15" customFormat="1" ht="21.95" customHeight="1" x14ac:dyDescent="0.15">
      <c r="A225" s="16">
        <v>6</v>
      </c>
      <c r="B225" s="17" t="e">
        <f>VLOOKUP($B$218&amp;$A225,高中组成绩!$A:$I,MATCH(B$3,高中组成绩!$A$2:$I$2,),0)</f>
        <v>#N/A</v>
      </c>
      <c r="C225" s="17" t="e">
        <f>VLOOKUP($B$218&amp;$A225,高中组成绩!$A:$I,MATCH(C$3,高中组成绩!$A$2:$I$2,),0)</f>
        <v>#N/A</v>
      </c>
      <c r="D225" s="17" t="e">
        <f>VLOOKUP($B$218&amp;$A225,高中组成绩!$A:$I,MATCH(D$3,高中组成绩!$A$2:$I$2,),0)</f>
        <v>#N/A</v>
      </c>
      <c r="E225" s="17" t="e">
        <f>VLOOKUP($B$218&amp;$A225,高中组成绩!$A:$I,MATCH(E$3,高中组成绩!$A$2:$I$2,),0)</f>
        <v>#N/A</v>
      </c>
      <c r="F225" s="17" t="e">
        <f>VLOOKUP($B$218&amp;$A225,高中组成绩!$A:$I,MATCH(F$3,高中组成绩!$A$2:$I$2,),0)</f>
        <v>#N/A</v>
      </c>
      <c r="G225" s="17" t="e">
        <f>VLOOKUP($B$218&amp;$A225,高中组成绩!$A:$I,MATCH(G$3,高中组成绩!$A$2:$I$2,),0)</f>
        <v>#N/A</v>
      </c>
    </row>
    <row r="226" spans="1:7" s="15" customFormat="1" ht="21.95" customHeight="1" x14ac:dyDescent="0.15">
      <c r="A226" s="16">
        <v>7</v>
      </c>
      <c r="B226" s="17" t="e">
        <f>VLOOKUP($B$218&amp;$A226,高中组成绩!$A:$I,MATCH(B$3,高中组成绩!$A$2:$I$2,),0)</f>
        <v>#N/A</v>
      </c>
      <c r="C226" s="17" t="e">
        <f>VLOOKUP($B$218&amp;$A226,高中组成绩!$A:$I,MATCH(C$3,高中组成绩!$A$2:$I$2,),0)</f>
        <v>#N/A</v>
      </c>
      <c r="D226" s="17" t="e">
        <f>VLOOKUP($B$218&amp;$A226,高中组成绩!$A:$I,MATCH(D$3,高中组成绩!$A$2:$I$2,),0)</f>
        <v>#N/A</v>
      </c>
      <c r="E226" s="17" t="e">
        <f>VLOOKUP($B$218&amp;$A226,高中组成绩!$A:$I,MATCH(E$3,高中组成绩!$A$2:$I$2,),0)</f>
        <v>#N/A</v>
      </c>
      <c r="F226" s="17" t="e">
        <f>VLOOKUP($B$218&amp;$A226,高中组成绩!$A:$I,MATCH(F$3,高中组成绩!$A$2:$I$2,),0)</f>
        <v>#N/A</v>
      </c>
      <c r="G226" s="17" t="e">
        <f>VLOOKUP($B$218&amp;$A226,高中组成绩!$A:$I,MATCH(G$3,高中组成绩!$A$2:$I$2,),0)</f>
        <v>#N/A</v>
      </c>
    </row>
    <row r="227" spans="1:7" ht="48" customHeight="1" x14ac:dyDescent="0.15">
      <c r="A227" s="53" t="s">
        <v>18</v>
      </c>
      <c r="B227" s="53"/>
      <c r="C227" s="53"/>
      <c r="D227" s="53"/>
      <c r="E227" s="53"/>
      <c r="F227" s="53"/>
      <c r="G227" s="53"/>
    </row>
  </sheetData>
  <mergeCells count="2">
    <mergeCell ref="A1:G1"/>
    <mergeCell ref="A227:G227"/>
  </mergeCells>
  <phoneticPr fontId="4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 filterMode="1">
    <tabColor rgb="FFFF00FF"/>
  </sheetPr>
  <dimension ref="A1:R240"/>
  <sheetViews>
    <sheetView topLeftCell="B1" zoomScale="85" zoomScaleNormal="85" workbookViewId="0">
      <pane ySplit="1" topLeftCell="A68" activePane="bottomLeft" state="frozen"/>
      <selection activeCell="E81" sqref="E81"/>
      <selection pane="bottomLeft" activeCell="E81" sqref="E81"/>
    </sheetView>
  </sheetViews>
  <sheetFormatPr defaultRowHeight="14.25" x14ac:dyDescent="0.15"/>
  <cols>
    <col min="1" max="1" width="9.125" style="20" hidden="1" customWidth="1"/>
    <col min="2" max="2" width="16.75" style="20" bestFit="1" customWidth="1"/>
    <col min="3" max="3" width="13.875" style="20" bestFit="1" customWidth="1"/>
    <col min="4" max="4" width="9" style="23"/>
    <col min="5" max="6" width="7.5" style="23" bestFit="1" customWidth="1"/>
    <col min="7" max="9" width="7.5" style="23" customWidth="1"/>
    <col min="10" max="11" width="9" style="23" customWidth="1"/>
    <col min="12" max="12" width="7.5" style="23" bestFit="1" customWidth="1"/>
    <col min="13" max="13" width="0" style="23" hidden="1" customWidth="1"/>
    <col min="14" max="254" width="9" style="23"/>
    <col min="255" max="255" width="5.125" style="23" customWidth="1"/>
    <col min="256" max="256" width="16.75" style="23" bestFit="1" customWidth="1"/>
    <col min="257" max="257" width="13.875" style="23" bestFit="1" customWidth="1"/>
    <col min="258" max="258" width="9" style="23"/>
    <col min="259" max="265" width="7.5" style="23" bestFit="1" customWidth="1"/>
    <col min="266" max="267" width="9" style="23"/>
    <col min="268" max="268" width="7.5" style="23" bestFit="1" customWidth="1"/>
    <col min="269" max="510" width="9" style="23"/>
    <col min="511" max="511" width="5.125" style="23" customWidth="1"/>
    <col min="512" max="512" width="16.75" style="23" bestFit="1" customWidth="1"/>
    <col min="513" max="513" width="13.875" style="23" bestFit="1" customWidth="1"/>
    <col min="514" max="514" width="9" style="23"/>
    <col min="515" max="521" width="7.5" style="23" bestFit="1" customWidth="1"/>
    <col min="522" max="523" width="9" style="23"/>
    <col min="524" max="524" width="7.5" style="23" bestFit="1" customWidth="1"/>
    <col min="525" max="766" width="9" style="23"/>
    <col min="767" max="767" width="5.125" style="23" customWidth="1"/>
    <col min="768" max="768" width="16.75" style="23" bestFit="1" customWidth="1"/>
    <col min="769" max="769" width="13.875" style="23" bestFit="1" customWidth="1"/>
    <col min="770" max="770" width="9" style="23"/>
    <col min="771" max="777" width="7.5" style="23" bestFit="1" customWidth="1"/>
    <col min="778" max="779" width="9" style="23"/>
    <col min="780" max="780" width="7.5" style="23" bestFit="1" customWidth="1"/>
    <col min="781" max="1022" width="9" style="23"/>
    <col min="1023" max="1023" width="5.125" style="23" customWidth="1"/>
    <col min="1024" max="1024" width="16.75" style="23" bestFit="1" customWidth="1"/>
    <col min="1025" max="1025" width="13.875" style="23" bestFit="1" customWidth="1"/>
    <col min="1026" max="1026" width="9" style="23"/>
    <col min="1027" max="1033" width="7.5" style="23" bestFit="1" customWidth="1"/>
    <col min="1034" max="1035" width="9" style="23"/>
    <col min="1036" max="1036" width="7.5" style="23" bestFit="1" customWidth="1"/>
    <col min="1037" max="1278" width="9" style="23"/>
    <col min="1279" max="1279" width="5.125" style="23" customWidth="1"/>
    <col min="1280" max="1280" width="16.75" style="23" bestFit="1" customWidth="1"/>
    <col min="1281" max="1281" width="13.875" style="23" bestFit="1" customWidth="1"/>
    <col min="1282" max="1282" width="9" style="23"/>
    <col min="1283" max="1289" width="7.5" style="23" bestFit="1" customWidth="1"/>
    <col min="1290" max="1291" width="9" style="23"/>
    <col min="1292" max="1292" width="7.5" style="23" bestFit="1" customWidth="1"/>
    <col min="1293" max="1534" width="9" style="23"/>
    <col min="1535" max="1535" width="5.125" style="23" customWidth="1"/>
    <col min="1536" max="1536" width="16.75" style="23" bestFit="1" customWidth="1"/>
    <col min="1537" max="1537" width="13.875" style="23" bestFit="1" customWidth="1"/>
    <col min="1538" max="1538" width="9" style="23"/>
    <col min="1539" max="1545" width="7.5" style="23" bestFit="1" customWidth="1"/>
    <col min="1546" max="1547" width="9" style="23"/>
    <col min="1548" max="1548" width="7.5" style="23" bestFit="1" customWidth="1"/>
    <col min="1549" max="1790" width="9" style="23"/>
    <col min="1791" max="1791" width="5.125" style="23" customWidth="1"/>
    <col min="1792" max="1792" width="16.75" style="23" bestFit="1" customWidth="1"/>
    <col min="1793" max="1793" width="13.875" style="23" bestFit="1" customWidth="1"/>
    <col min="1794" max="1794" width="9" style="23"/>
    <col min="1795" max="1801" width="7.5" style="23" bestFit="1" customWidth="1"/>
    <col min="1802" max="1803" width="9" style="23"/>
    <col min="1804" max="1804" width="7.5" style="23" bestFit="1" customWidth="1"/>
    <col min="1805" max="2046" width="9" style="23"/>
    <col min="2047" max="2047" width="5.125" style="23" customWidth="1"/>
    <col min="2048" max="2048" width="16.75" style="23" bestFit="1" customWidth="1"/>
    <col min="2049" max="2049" width="13.875" style="23" bestFit="1" customWidth="1"/>
    <col min="2050" max="2050" width="9" style="23"/>
    <col min="2051" max="2057" width="7.5" style="23" bestFit="1" customWidth="1"/>
    <col min="2058" max="2059" width="9" style="23"/>
    <col min="2060" max="2060" width="7.5" style="23" bestFit="1" customWidth="1"/>
    <col min="2061" max="2302" width="9" style="23"/>
    <col min="2303" max="2303" width="5.125" style="23" customWidth="1"/>
    <col min="2304" max="2304" width="16.75" style="23" bestFit="1" customWidth="1"/>
    <col min="2305" max="2305" width="13.875" style="23" bestFit="1" customWidth="1"/>
    <col min="2306" max="2306" width="9" style="23"/>
    <col min="2307" max="2313" width="7.5" style="23" bestFit="1" customWidth="1"/>
    <col min="2314" max="2315" width="9" style="23"/>
    <col min="2316" max="2316" width="7.5" style="23" bestFit="1" customWidth="1"/>
    <col min="2317" max="2558" width="9" style="23"/>
    <col min="2559" max="2559" width="5.125" style="23" customWidth="1"/>
    <col min="2560" max="2560" width="16.75" style="23" bestFit="1" customWidth="1"/>
    <col min="2561" max="2561" width="13.875" style="23" bestFit="1" customWidth="1"/>
    <col min="2562" max="2562" width="9" style="23"/>
    <col min="2563" max="2569" width="7.5" style="23" bestFit="1" customWidth="1"/>
    <col min="2570" max="2571" width="9" style="23"/>
    <col min="2572" max="2572" width="7.5" style="23" bestFit="1" customWidth="1"/>
    <col min="2573" max="2814" width="9" style="23"/>
    <col min="2815" max="2815" width="5.125" style="23" customWidth="1"/>
    <col min="2816" max="2816" width="16.75" style="23" bestFit="1" customWidth="1"/>
    <col min="2817" max="2817" width="13.875" style="23" bestFit="1" customWidth="1"/>
    <col min="2818" max="2818" width="9" style="23"/>
    <col min="2819" max="2825" width="7.5" style="23" bestFit="1" customWidth="1"/>
    <col min="2826" max="2827" width="9" style="23"/>
    <col min="2828" max="2828" width="7.5" style="23" bestFit="1" customWidth="1"/>
    <col min="2829" max="3070" width="9" style="23"/>
    <col min="3071" max="3071" width="5.125" style="23" customWidth="1"/>
    <col min="3072" max="3072" width="16.75" style="23" bestFit="1" customWidth="1"/>
    <col min="3073" max="3073" width="13.875" style="23" bestFit="1" customWidth="1"/>
    <col min="3074" max="3074" width="9" style="23"/>
    <col min="3075" max="3081" width="7.5" style="23" bestFit="1" customWidth="1"/>
    <col min="3082" max="3083" width="9" style="23"/>
    <col min="3084" max="3084" width="7.5" style="23" bestFit="1" customWidth="1"/>
    <col min="3085" max="3326" width="9" style="23"/>
    <col min="3327" max="3327" width="5.125" style="23" customWidth="1"/>
    <col min="3328" max="3328" width="16.75" style="23" bestFit="1" customWidth="1"/>
    <col min="3329" max="3329" width="13.875" style="23" bestFit="1" customWidth="1"/>
    <col min="3330" max="3330" width="9" style="23"/>
    <col min="3331" max="3337" width="7.5" style="23" bestFit="1" customWidth="1"/>
    <col min="3338" max="3339" width="9" style="23"/>
    <col min="3340" max="3340" width="7.5" style="23" bestFit="1" customWidth="1"/>
    <col min="3341" max="3582" width="9" style="23"/>
    <col min="3583" max="3583" width="5.125" style="23" customWidth="1"/>
    <col min="3584" max="3584" width="16.75" style="23" bestFit="1" customWidth="1"/>
    <col min="3585" max="3585" width="13.875" style="23" bestFit="1" customWidth="1"/>
    <col min="3586" max="3586" width="9" style="23"/>
    <col min="3587" max="3593" width="7.5" style="23" bestFit="1" customWidth="1"/>
    <col min="3594" max="3595" width="9" style="23"/>
    <col min="3596" max="3596" width="7.5" style="23" bestFit="1" customWidth="1"/>
    <col min="3597" max="3838" width="9" style="23"/>
    <col min="3839" max="3839" width="5.125" style="23" customWidth="1"/>
    <col min="3840" max="3840" width="16.75" style="23" bestFit="1" customWidth="1"/>
    <col min="3841" max="3841" width="13.875" style="23" bestFit="1" customWidth="1"/>
    <col min="3842" max="3842" width="9" style="23"/>
    <col min="3843" max="3849" width="7.5" style="23" bestFit="1" customWidth="1"/>
    <col min="3850" max="3851" width="9" style="23"/>
    <col min="3852" max="3852" width="7.5" style="23" bestFit="1" customWidth="1"/>
    <col min="3853" max="4094" width="9" style="23"/>
    <col min="4095" max="4095" width="5.125" style="23" customWidth="1"/>
    <col min="4096" max="4096" width="16.75" style="23" bestFit="1" customWidth="1"/>
    <col min="4097" max="4097" width="13.875" style="23" bestFit="1" customWidth="1"/>
    <col min="4098" max="4098" width="9" style="23"/>
    <col min="4099" max="4105" width="7.5" style="23" bestFit="1" customWidth="1"/>
    <col min="4106" max="4107" width="9" style="23"/>
    <col min="4108" max="4108" width="7.5" style="23" bestFit="1" customWidth="1"/>
    <col min="4109" max="4350" width="9" style="23"/>
    <col min="4351" max="4351" width="5.125" style="23" customWidth="1"/>
    <col min="4352" max="4352" width="16.75" style="23" bestFit="1" customWidth="1"/>
    <col min="4353" max="4353" width="13.875" style="23" bestFit="1" customWidth="1"/>
    <col min="4354" max="4354" width="9" style="23"/>
    <col min="4355" max="4361" width="7.5" style="23" bestFit="1" customWidth="1"/>
    <col min="4362" max="4363" width="9" style="23"/>
    <col min="4364" max="4364" width="7.5" style="23" bestFit="1" customWidth="1"/>
    <col min="4365" max="4606" width="9" style="23"/>
    <col min="4607" max="4607" width="5.125" style="23" customWidth="1"/>
    <col min="4608" max="4608" width="16.75" style="23" bestFit="1" customWidth="1"/>
    <col min="4609" max="4609" width="13.875" style="23" bestFit="1" customWidth="1"/>
    <col min="4610" max="4610" width="9" style="23"/>
    <col min="4611" max="4617" width="7.5" style="23" bestFit="1" customWidth="1"/>
    <col min="4618" max="4619" width="9" style="23"/>
    <col min="4620" max="4620" width="7.5" style="23" bestFit="1" customWidth="1"/>
    <col min="4621" max="4862" width="9" style="23"/>
    <col min="4863" max="4863" width="5.125" style="23" customWidth="1"/>
    <col min="4864" max="4864" width="16.75" style="23" bestFit="1" customWidth="1"/>
    <col min="4865" max="4865" width="13.875" style="23" bestFit="1" customWidth="1"/>
    <col min="4866" max="4866" width="9" style="23"/>
    <col min="4867" max="4873" width="7.5" style="23" bestFit="1" customWidth="1"/>
    <col min="4874" max="4875" width="9" style="23"/>
    <col min="4876" max="4876" width="7.5" style="23" bestFit="1" customWidth="1"/>
    <col min="4877" max="5118" width="9" style="23"/>
    <col min="5119" max="5119" width="5.125" style="23" customWidth="1"/>
    <col min="5120" max="5120" width="16.75" style="23" bestFit="1" customWidth="1"/>
    <col min="5121" max="5121" width="13.875" style="23" bestFit="1" customWidth="1"/>
    <col min="5122" max="5122" width="9" style="23"/>
    <col min="5123" max="5129" width="7.5" style="23" bestFit="1" customWidth="1"/>
    <col min="5130" max="5131" width="9" style="23"/>
    <col min="5132" max="5132" width="7.5" style="23" bestFit="1" customWidth="1"/>
    <col min="5133" max="5374" width="9" style="23"/>
    <col min="5375" max="5375" width="5.125" style="23" customWidth="1"/>
    <col min="5376" max="5376" width="16.75" style="23" bestFit="1" customWidth="1"/>
    <col min="5377" max="5377" width="13.875" style="23" bestFit="1" customWidth="1"/>
    <col min="5378" max="5378" width="9" style="23"/>
    <col min="5379" max="5385" width="7.5" style="23" bestFit="1" customWidth="1"/>
    <col min="5386" max="5387" width="9" style="23"/>
    <col min="5388" max="5388" width="7.5" style="23" bestFit="1" customWidth="1"/>
    <col min="5389" max="5630" width="9" style="23"/>
    <col min="5631" max="5631" width="5.125" style="23" customWidth="1"/>
    <col min="5632" max="5632" width="16.75" style="23" bestFit="1" customWidth="1"/>
    <col min="5633" max="5633" width="13.875" style="23" bestFit="1" customWidth="1"/>
    <col min="5634" max="5634" width="9" style="23"/>
    <col min="5635" max="5641" width="7.5" style="23" bestFit="1" customWidth="1"/>
    <col min="5642" max="5643" width="9" style="23"/>
    <col min="5644" max="5644" width="7.5" style="23" bestFit="1" customWidth="1"/>
    <col min="5645" max="5886" width="9" style="23"/>
    <col min="5887" max="5887" width="5.125" style="23" customWidth="1"/>
    <col min="5888" max="5888" width="16.75" style="23" bestFit="1" customWidth="1"/>
    <col min="5889" max="5889" width="13.875" style="23" bestFit="1" customWidth="1"/>
    <col min="5890" max="5890" width="9" style="23"/>
    <col min="5891" max="5897" width="7.5" style="23" bestFit="1" customWidth="1"/>
    <col min="5898" max="5899" width="9" style="23"/>
    <col min="5900" max="5900" width="7.5" style="23" bestFit="1" customWidth="1"/>
    <col min="5901" max="6142" width="9" style="23"/>
    <col min="6143" max="6143" width="5.125" style="23" customWidth="1"/>
    <col min="6144" max="6144" width="16.75" style="23" bestFit="1" customWidth="1"/>
    <col min="6145" max="6145" width="13.875" style="23" bestFit="1" customWidth="1"/>
    <col min="6146" max="6146" width="9" style="23"/>
    <col min="6147" max="6153" width="7.5" style="23" bestFit="1" customWidth="1"/>
    <col min="6154" max="6155" width="9" style="23"/>
    <col min="6156" max="6156" width="7.5" style="23" bestFit="1" customWidth="1"/>
    <col min="6157" max="6398" width="9" style="23"/>
    <col min="6399" max="6399" width="5.125" style="23" customWidth="1"/>
    <col min="6400" max="6400" width="16.75" style="23" bestFit="1" customWidth="1"/>
    <col min="6401" max="6401" width="13.875" style="23" bestFit="1" customWidth="1"/>
    <col min="6402" max="6402" width="9" style="23"/>
    <col min="6403" max="6409" width="7.5" style="23" bestFit="1" customWidth="1"/>
    <col min="6410" max="6411" width="9" style="23"/>
    <col min="6412" max="6412" width="7.5" style="23" bestFit="1" customWidth="1"/>
    <col min="6413" max="6654" width="9" style="23"/>
    <col min="6655" max="6655" width="5.125" style="23" customWidth="1"/>
    <col min="6656" max="6656" width="16.75" style="23" bestFit="1" customWidth="1"/>
    <col min="6657" max="6657" width="13.875" style="23" bestFit="1" customWidth="1"/>
    <col min="6658" max="6658" width="9" style="23"/>
    <col min="6659" max="6665" width="7.5" style="23" bestFit="1" customWidth="1"/>
    <col min="6666" max="6667" width="9" style="23"/>
    <col min="6668" max="6668" width="7.5" style="23" bestFit="1" customWidth="1"/>
    <col min="6669" max="6910" width="9" style="23"/>
    <col min="6911" max="6911" width="5.125" style="23" customWidth="1"/>
    <col min="6912" max="6912" width="16.75" style="23" bestFit="1" customWidth="1"/>
    <col min="6913" max="6913" width="13.875" style="23" bestFit="1" customWidth="1"/>
    <col min="6914" max="6914" width="9" style="23"/>
    <col min="6915" max="6921" width="7.5" style="23" bestFit="1" customWidth="1"/>
    <col min="6922" max="6923" width="9" style="23"/>
    <col min="6924" max="6924" width="7.5" style="23" bestFit="1" customWidth="1"/>
    <col min="6925" max="7166" width="9" style="23"/>
    <col min="7167" max="7167" width="5.125" style="23" customWidth="1"/>
    <col min="7168" max="7168" width="16.75" style="23" bestFit="1" customWidth="1"/>
    <col min="7169" max="7169" width="13.875" style="23" bestFit="1" customWidth="1"/>
    <col min="7170" max="7170" width="9" style="23"/>
    <col min="7171" max="7177" width="7.5" style="23" bestFit="1" customWidth="1"/>
    <col min="7178" max="7179" width="9" style="23"/>
    <col min="7180" max="7180" width="7.5" style="23" bestFit="1" customWidth="1"/>
    <col min="7181" max="7422" width="9" style="23"/>
    <col min="7423" max="7423" width="5.125" style="23" customWidth="1"/>
    <col min="7424" max="7424" width="16.75" style="23" bestFit="1" customWidth="1"/>
    <col min="7425" max="7425" width="13.875" style="23" bestFit="1" customWidth="1"/>
    <col min="7426" max="7426" width="9" style="23"/>
    <col min="7427" max="7433" width="7.5" style="23" bestFit="1" customWidth="1"/>
    <col min="7434" max="7435" width="9" style="23"/>
    <col min="7436" max="7436" width="7.5" style="23" bestFit="1" customWidth="1"/>
    <col min="7437" max="7678" width="9" style="23"/>
    <col min="7679" max="7679" width="5.125" style="23" customWidth="1"/>
    <col min="7680" max="7680" width="16.75" style="23" bestFit="1" customWidth="1"/>
    <col min="7681" max="7681" width="13.875" style="23" bestFit="1" customWidth="1"/>
    <col min="7682" max="7682" width="9" style="23"/>
    <col min="7683" max="7689" width="7.5" style="23" bestFit="1" customWidth="1"/>
    <col min="7690" max="7691" width="9" style="23"/>
    <col min="7692" max="7692" width="7.5" style="23" bestFit="1" customWidth="1"/>
    <col min="7693" max="7934" width="9" style="23"/>
    <col min="7935" max="7935" width="5.125" style="23" customWidth="1"/>
    <col min="7936" max="7936" width="16.75" style="23" bestFit="1" customWidth="1"/>
    <col min="7937" max="7937" width="13.875" style="23" bestFit="1" customWidth="1"/>
    <col min="7938" max="7938" width="9" style="23"/>
    <col min="7939" max="7945" width="7.5" style="23" bestFit="1" customWidth="1"/>
    <col min="7946" max="7947" width="9" style="23"/>
    <col min="7948" max="7948" width="7.5" style="23" bestFit="1" customWidth="1"/>
    <col min="7949" max="8190" width="9" style="23"/>
    <col min="8191" max="8191" width="5.125" style="23" customWidth="1"/>
    <col min="8192" max="8192" width="16.75" style="23" bestFit="1" customWidth="1"/>
    <col min="8193" max="8193" width="13.875" style="23" bestFit="1" customWidth="1"/>
    <col min="8194" max="8194" width="9" style="23"/>
    <col min="8195" max="8201" width="7.5" style="23" bestFit="1" customWidth="1"/>
    <col min="8202" max="8203" width="9" style="23"/>
    <col min="8204" max="8204" width="7.5" style="23" bestFit="1" customWidth="1"/>
    <col min="8205" max="8446" width="9" style="23"/>
    <col min="8447" max="8447" width="5.125" style="23" customWidth="1"/>
    <col min="8448" max="8448" width="16.75" style="23" bestFit="1" customWidth="1"/>
    <col min="8449" max="8449" width="13.875" style="23" bestFit="1" customWidth="1"/>
    <col min="8450" max="8450" width="9" style="23"/>
    <col min="8451" max="8457" width="7.5" style="23" bestFit="1" customWidth="1"/>
    <col min="8458" max="8459" width="9" style="23"/>
    <col min="8460" max="8460" width="7.5" style="23" bestFit="1" customWidth="1"/>
    <col min="8461" max="8702" width="9" style="23"/>
    <col min="8703" max="8703" width="5.125" style="23" customWidth="1"/>
    <col min="8704" max="8704" width="16.75" style="23" bestFit="1" customWidth="1"/>
    <col min="8705" max="8705" width="13.875" style="23" bestFit="1" customWidth="1"/>
    <col min="8706" max="8706" width="9" style="23"/>
    <col min="8707" max="8713" width="7.5" style="23" bestFit="1" customWidth="1"/>
    <col min="8714" max="8715" width="9" style="23"/>
    <col min="8716" max="8716" width="7.5" style="23" bestFit="1" customWidth="1"/>
    <col min="8717" max="8958" width="9" style="23"/>
    <col min="8959" max="8959" width="5.125" style="23" customWidth="1"/>
    <col min="8960" max="8960" width="16.75" style="23" bestFit="1" customWidth="1"/>
    <col min="8961" max="8961" width="13.875" style="23" bestFit="1" customWidth="1"/>
    <col min="8962" max="8962" width="9" style="23"/>
    <col min="8963" max="8969" width="7.5" style="23" bestFit="1" customWidth="1"/>
    <col min="8970" max="8971" width="9" style="23"/>
    <col min="8972" max="8972" width="7.5" style="23" bestFit="1" customWidth="1"/>
    <col min="8973" max="9214" width="9" style="23"/>
    <col min="9215" max="9215" width="5.125" style="23" customWidth="1"/>
    <col min="9216" max="9216" width="16.75" style="23" bestFit="1" customWidth="1"/>
    <col min="9217" max="9217" width="13.875" style="23" bestFit="1" customWidth="1"/>
    <col min="9218" max="9218" width="9" style="23"/>
    <col min="9219" max="9225" width="7.5" style="23" bestFit="1" customWidth="1"/>
    <col min="9226" max="9227" width="9" style="23"/>
    <col min="9228" max="9228" width="7.5" style="23" bestFit="1" customWidth="1"/>
    <col min="9229" max="9470" width="9" style="23"/>
    <col min="9471" max="9471" width="5.125" style="23" customWidth="1"/>
    <col min="9472" max="9472" width="16.75" style="23" bestFit="1" customWidth="1"/>
    <col min="9473" max="9473" width="13.875" style="23" bestFit="1" customWidth="1"/>
    <col min="9474" max="9474" width="9" style="23"/>
    <col min="9475" max="9481" width="7.5" style="23" bestFit="1" customWidth="1"/>
    <col min="9482" max="9483" width="9" style="23"/>
    <col min="9484" max="9484" width="7.5" style="23" bestFit="1" customWidth="1"/>
    <col min="9485" max="9726" width="9" style="23"/>
    <col min="9727" max="9727" width="5.125" style="23" customWidth="1"/>
    <col min="9728" max="9728" width="16.75" style="23" bestFit="1" customWidth="1"/>
    <col min="9729" max="9729" width="13.875" style="23" bestFit="1" customWidth="1"/>
    <col min="9730" max="9730" width="9" style="23"/>
    <col min="9731" max="9737" width="7.5" style="23" bestFit="1" customWidth="1"/>
    <col min="9738" max="9739" width="9" style="23"/>
    <col min="9740" max="9740" width="7.5" style="23" bestFit="1" customWidth="1"/>
    <col min="9741" max="9982" width="9" style="23"/>
    <col min="9983" max="9983" width="5.125" style="23" customWidth="1"/>
    <col min="9984" max="9984" width="16.75" style="23" bestFit="1" customWidth="1"/>
    <col min="9985" max="9985" width="13.875" style="23" bestFit="1" customWidth="1"/>
    <col min="9986" max="9986" width="9" style="23"/>
    <col min="9987" max="9993" width="7.5" style="23" bestFit="1" customWidth="1"/>
    <col min="9994" max="9995" width="9" style="23"/>
    <col min="9996" max="9996" width="7.5" style="23" bestFit="1" customWidth="1"/>
    <col min="9997" max="10238" width="9" style="23"/>
    <col min="10239" max="10239" width="5.125" style="23" customWidth="1"/>
    <col min="10240" max="10240" width="16.75" style="23" bestFit="1" customWidth="1"/>
    <col min="10241" max="10241" width="13.875" style="23" bestFit="1" customWidth="1"/>
    <col min="10242" max="10242" width="9" style="23"/>
    <col min="10243" max="10249" width="7.5" style="23" bestFit="1" customWidth="1"/>
    <col min="10250" max="10251" width="9" style="23"/>
    <col min="10252" max="10252" width="7.5" style="23" bestFit="1" customWidth="1"/>
    <col min="10253" max="10494" width="9" style="23"/>
    <col min="10495" max="10495" width="5.125" style="23" customWidth="1"/>
    <col min="10496" max="10496" width="16.75" style="23" bestFit="1" customWidth="1"/>
    <col min="10497" max="10497" width="13.875" style="23" bestFit="1" customWidth="1"/>
    <col min="10498" max="10498" width="9" style="23"/>
    <col min="10499" max="10505" width="7.5" style="23" bestFit="1" customWidth="1"/>
    <col min="10506" max="10507" width="9" style="23"/>
    <col min="10508" max="10508" width="7.5" style="23" bestFit="1" customWidth="1"/>
    <col min="10509" max="10750" width="9" style="23"/>
    <col min="10751" max="10751" width="5.125" style="23" customWidth="1"/>
    <col min="10752" max="10752" width="16.75" style="23" bestFit="1" customWidth="1"/>
    <col min="10753" max="10753" width="13.875" style="23" bestFit="1" customWidth="1"/>
    <col min="10754" max="10754" width="9" style="23"/>
    <col min="10755" max="10761" width="7.5" style="23" bestFit="1" customWidth="1"/>
    <col min="10762" max="10763" width="9" style="23"/>
    <col min="10764" max="10764" width="7.5" style="23" bestFit="1" customWidth="1"/>
    <col min="10765" max="11006" width="9" style="23"/>
    <col min="11007" max="11007" width="5.125" style="23" customWidth="1"/>
    <col min="11008" max="11008" width="16.75" style="23" bestFit="1" customWidth="1"/>
    <col min="11009" max="11009" width="13.875" style="23" bestFit="1" customWidth="1"/>
    <col min="11010" max="11010" width="9" style="23"/>
    <col min="11011" max="11017" width="7.5" style="23" bestFit="1" customWidth="1"/>
    <col min="11018" max="11019" width="9" style="23"/>
    <col min="11020" max="11020" width="7.5" style="23" bestFit="1" customWidth="1"/>
    <col min="11021" max="11262" width="9" style="23"/>
    <col min="11263" max="11263" width="5.125" style="23" customWidth="1"/>
    <col min="11264" max="11264" width="16.75" style="23" bestFit="1" customWidth="1"/>
    <col min="11265" max="11265" width="13.875" style="23" bestFit="1" customWidth="1"/>
    <col min="11266" max="11266" width="9" style="23"/>
    <col min="11267" max="11273" width="7.5" style="23" bestFit="1" customWidth="1"/>
    <col min="11274" max="11275" width="9" style="23"/>
    <col min="11276" max="11276" width="7.5" style="23" bestFit="1" customWidth="1"/>
    <col min="11277" max="11518" width="9" style="23"/>
    <col min="11519" max="11519" width="5.125" style="23" customWidth="1"/>
    <col min="11520" max="11520" width="16.75" style="23" bestFit="1" customWidth="1"/>
    <col min="11521" max="11521" width="13.875" style="23" bestFit="1" customWidth="1"/>
    <col min="11522" max="11522" width="9" style="23"/>
    <col min="11523" max="11529" width="7.5" style="23" bestFit="1" customWidth="1"/>
    <col min="11530" max="11531" width="9" style="23"/>
    <col min="11532" max="11532" width="7.5" style="23" bestFit="1" customWidth="1"/>
    <col min="11533" max="11774" width="9" style="23"/>
    <col min="11775" max="11775" width="5.125" style="23" customWidth="1"/>
    <col min="11776" max="11776" width="16.75" style="23" bestFit="1" customWidth="1"/>
    <col min="11777" max="11777" width="13.875" style="23" bestFit="1" customWidth="1"/>
    <col min="11778" max="11778" width="9" style="23"/>
    <col min="11779" max="11785" width="7.5" style="23" bestFit="1" customWidth="1"/>
    <col min="11786" max="11787" width="9" style="23"/>
    <col min="11788" max="11788" width="7.5" style="23" bestFit="1" customWidth="1"/>
    <col min="11789" max="12030" width="9" style="23"/>
    <col min="12031" max="12031" width="5.125" style="23" customWidth="1"/>
    <col min="12032" max="12032" width="16.75" style="23" bestFit="1" customWidth="1"/>
    <col min="12033" max="12033" width="13.875" style="23" bestFit="1" customWidth="1"/>
    <col min="12034" max="12034" width="9" style="23"/>
    <col min="12035" max="12041" width="7.5" style="23" bestFit="1" customWidth="1"/>
    <col min="12042" max="12043" width="9" style="23"/>
    <col min="12044" max="12044" width="7.5" style="23" bestFit="1" customWidth="1"/>
    <col min="12045" max="12286" width="9" style="23"/>
    <col min="12287" max="12287" width="5.125" style="23" customWidth="1"/>
    <col min="12288" max="12288" width="16.75" style="23" bestFit="1" customWidth="1"/>
    <col min="12289" max="12289" width="13.875" style="23" bestFit="1" customWidth="1"/>
    <col min="12290" max="12290" width="9" style="23"/>
    <col min="12291" max="12297" width="7.5" style="23" bestFit="1" customWidth="1"/>
    <col min="12298" max="12299" width="9" style="23"/>
    <col min="12300" max="12300" width="7.5" style="23" bestFit="1" customWidth="1"/>
    <col min="12301" max="12542" width="9" style="23"/>
    <col min="12543" max="12543" width="5.125" style="23" customWidth="1"/>
    <col min="12544" max="12544" width="16.75" style="23" bestFit="1" customWidth="1"/>
    <col min="12545" max="12545" width="13.875" style="23" bestFit="1" customWidth="1"/>
    <col min="12546" max="12546" width="9" style="23"/>
    <col min="12547" max="12553" width="7.5" style="23" bestFit="1" customWidth="1"/>
    <col min="12554" max="12555" width="9" style="23"/>
    <col min="12556" max="12556" width="7.5" style="23" bestFit="1" customWidth="1"/>
    <col min="12557" max="12798" width="9" style="23"/>
    <col min="12799" max="12799" width="5.125" style="23" customWidth="1"/>
    <col min="12800" max="12800" width="16.75" style="23" bestFit="1" customWidth="1"/>
    <col min="12801" max="12801" width="13.875" style="23" bestFit="1" customWidth="1"/>
    <col min="12802" max="12802" width="9" style="23"/>
    <col min="12803" max="12809" width="7.5" style="23" bestFit="1" customWidth="1"/>
    <col min="12810" max="12811" width="9" style="23"/>
    <col min="12812" max="12812" width="7.5" style="23" bestFit="1" customWidth="1"/>
    <col min="12813" max="13054" width="9" style="23"/>
    <col min="13055" max="13055" width="5.125" style="23" customWidth="1"/>
    <col min="13056" max="13056" width="16.75" style="23" bestFit="1" customWidth="1"/>
    <col min="13057" max="13057" width="13.875" style="23" bestFit="1" customWidth="1"/>
    <col min="13058" max="13058" width="9" style="23"/>
    <col min="13059" max="13065" width="7.5" style="23" bestFit="1" customWidth="1"/>
    <col min="13066" max="13067" width="9" style="23"/>
    <col min="13068" max="13068" width="7.5" style="23" bestFit="1" customWidth="1"/>
    <col min="13069" max="13310" width="9" style="23"/>
    <col min="13311" max="13311" width="5.125" style="23" customWidth="1"/>
    <col min="13312" max="13312" width="16.75" style="23" bestFit="1" customWidth="1"/>
    <col min="13313" max="13313" width="13.875" style="23" bestFit="1" customWidth="1"/>
    <col min="13314" max="13314" width="9" style="23"/>
    <col min="13315" max="13321" width="7.5" style="23" bestFit="1" customWidth="1"/>
    <col min="13322" max="13323" width="9" style="23"/>
    <col min="13324" max="13324" width="7.5" style="23" bestFit="1" customWidth="1"/>
    <col min="13325" max="13566" width="9" style="23"/>
    <col min="13567" max="13567" width="5.125" style="23" customWidth="1"/>
    <col min="13568" max="13568" width="16.75" style="23" bestFit="1" customWidth="1"/>
    <col min="13569" max="13569" width="13.875" style="23" bestFit="1" customWidth="1"/>
    <col min="13570" max="13570" width="9" style="23"/>
    <col min="13571" max="13577" width="7.5" style="23" bestFit="1" customWidth="1"/>
    <col min="13578" max="13579" width="9" style="23"/>
    <col min="13580" max="13580" width="7.5" style="23" bestFit="1" customWidth="1"/>
    <col min="13581" max="13822" width="9" style="23"/>
    <col min="13823" max="13823" width="5.125" style="23" customWidth="1"/>
    <col min="13824" max="13824" width="16.75" style="23" bestFit="1" customWidth="1"/>
    <col min="13825" max="13825" width="13.875" style="23" bestFit="1" customWidth="1"/>
    <col min="13826" max="13826" width="9" style="23"/>
    <col min="13827" max="13833" width="7.5" style="23" bestFit="1" customWidth="1"/>
    <col min="13834" max="13835" width="9" style="23"/>
    <col min="13836" max="13836" width="7.5" style="23" bestFit="1" customWidth="1"/>
    <col min="13837" max="14078" width="9" style="23"/>
    <col min="14079" max="14079" width="5.125" style="23" customWidth="1"/>
    <col min="14080" max="14080" width="16.75" style="23" bestFit="1" customWidth="1"/>
    <col min="14081" max="14081" width="13.875" style="23" bestFit="1" customWidth="1"/>
    <col min="14082" max="14082" width="9" style="23"/>
    <col min="14083" max="14089" width="7.5" style="23" bestFit="1" customWidth="1"/>
    <col min="14090" max="14091" width="9" style="23"/>
    <col min="14092" max="14092" width="7.5" style="23" bestFit="1" customWidth="1"/>
    <col min="14093" max="14334" width="9" style="23"/>
    <col min="14335" max="14335" width="5.125" style="23" customWidth="1"/>
    <col min="14336" max="14336" width="16.75" style="23" bestFit="1" customWidth="1"/>
    <col min="14337" max="14337" width="13.875" style="23" bestFit="1" customWidth="1"/>
    <col min="14338" max="14338" width="9" style="23"/>
    <col min="14339" max="14345" width="7.5" style="23" bestFit="1" customWidth="1"/>
    <col min="14346" max="14347" width="9" style="23"/>
    <col min="14348" max="14348" width="7.5" style="23" bestFit="1" customWidth="1"/>
    <col min="14349" max="14590" width="9" style="23"/>
    <col min="14591" max="14591" width="5.125" style="23" customWidth="1"/>
    <col min="14592" max="14592" width="16.75" style="23" bestFit="1" customWidth="1"/>
    <col min="14593" max="14593" width="13.875" style="23" bestFit="1" customWidth="1"/>
    <col min="14594" max="14594" width="9" style="23"/>
    <col min="14595" max="14601" width="7.5" style="23" bestFit="1" customWidth="1"/>
    <col min="14602" max="14603" width="9" style="23"/>
    <col min="14604" max="14604" width="7.5" style="23" bestFit="1" customWidth="1"/>
    <col min="14605" max="14846" width="9" style="23"/>
    <col min="14847" max="14847" width="5.125" style="23" customWidth="1"/>
    <col min="14848" max="14848" width="16.75" style="23" bestFit="1" customWidth="1"/>
    <col min="14849" max="14849" width="13.875" style="23" bestFit="1" customWidth="1"/>
    <col min="14850" max="14850" width="9" style="23"/>
    <col min="14851" max="14857" width="7.5" style="23" bestFit="1" customWidth="1"/>
    <col min="14858" max="14859" width="9" style="23"/>
    <col min="14860" max="14860" width="7.5" style="23" bestFit="1" customWidth="1"/>
    <col min="14861" max="15102" width="9" style="23"/>
    <col min="15103" max="15103" width="5.125" style="23" customWidth="1"/>
    <col min="15104" max="15104" width="16.75" style="23" bestFit="1" customWidth="1"/>
    <col min="15105" max="15105" width="13.875" style="23" bestFit="1" customWidth="1"/>
    <col min="15106" max="15106" width="9" style="23"/>
    <col min="15107" max="15113" width="7.5" style="23" bestFit="1" customWidth="1"/>
    <col min="15114" max="15115" width="9" style="23"/>
    <col min="15116" max="15116" width="7.5" style="23" bestFit="1" customWidth="1"/>
    <col min="15117" max="15358" width="9" style="23"/>
    <col min="15359" max="15359" width="5.125" style="23" customWidth="1"/>
    <col min="15360" max="15360" width="16.75" style="23" bestFit="1" customWidth="1"/>
    <col min="15361" max="15361" width="13.875" style="23" bestFit="1" customWidth="1"/>
    <col min="15362" max="15362" width="9" style="23"/>
    <col min="15363" max="15369" width="7.5" style="23" bestFit="1" customWidth="1"/>
    <col min="15370" max="15371" width="9" style="23"/>
    <col min="15372" max="15372" width="7.5" style="23" bestFit="1" customWidth="1"/>
    <col min="15373" max="15614" width="9" style="23"/>
    <col min="15615" max="15615" width="5.125" style="23" customWidth="1"/>
    <col min="15616" max="15616" width="16.75" style="23" bestFit="1" customWidth="1"/>
    <col min="15617" max="15617" width="13.875" style="23" bestFit="1" customWidth="1"/>
    <col min="15618" max="15618" width="9" style="23"/>
    <col min="15619" max="15625" width="7.5" style="23" bestFit="1" customWidth="1"/>
    <col min="15626" max="15627" width="9" style="23"/>
    <col min="15628" max="15628" width="7.5" style="23" bestFit="1" customWidth="1"/>
    <col min="15629" max="15870" width="9" style="23"/>
    <col min="15871" max="15871" width="5.125" style="23" customWidth="1"/>
    <col min="15872" max="15872" width="16.75" style="23" bestFit="1" customWidth="1"/>
    <col min="15873" max="15873" width="13.875" style="23" bestFit="1" customWidth="1"/>
    <col min="15874" max="15874" width="9" style="23"/>
    <col min="15875" max="15881" width="7.5" style="23" bestFit="1" customWidth="1"/>
    <col min="15882" max="15883" width="9" style="23"/>
    <col min="15884" max="15884" width="7.5" style="23" bestFit="1" customWidth="1"/>
    <col min="15885" max="16126" width="9" style="23"/>
    <col min="16127" max="16127" width="5.125" style="23" customWidth="1"/>
    <col min="16128" max="16128" width="16.75" style="23" bestFit="1" customWidth="1"/>
    <col min="16129" max="16129" width="13.875" style="23" bestFit="1" customWidth="1"/>
    <col min="16130" max="16130" width="9" style="23"/>
    <col min="16131" max="16137" width="7.5" style="23" bestFit="1" customWidth="1"/>
    <col min="16138" max="16139" width="9" style="23"/>
    <col min="16140" max="16140" width="7.5" style="23" bestFit="1" customWidth="1"/>
    <col min="16141" max="16384" width="9" style="23"/>
  </cols>
  <sheetData>
    <row r="1" spans="1:18" ht="31.5" customHeight="1" x14ac:dyDescent="0.15">
      <c r="A1" s="20" t="s">
        <v>34</v>
      </c>
      <c r="B1" s="20" t="s">
        <v>35</v>
      </c>
      <c r="C1" s="20" t="s">
        <v>36</v>
      </c>
      <c r="D1" s="21" t="s">
        <v>37</v>
      </c>
      <c r="E1" s="22" t="s">
        <v>38</v>
      </c>
      <c r="F1" s="22" t="s">
        <v>39</v>
      </c>
      <c r="G1" s="22" t="s">
        <v>40</v>
      </c>
      <c r="H1" s="22" t="s">
        <v>41</v>
      </c>
      <c r="I1" s="22" t="s">
        <v>42</v>
      </c>
      <c r="J1" s="29" t="s">
        <v>43</v>
      </c>
      <c r="K1" s="29" t="s">
        <v>44</v>
      </c>
      <c r="L1" s="30" t="s">
        <v>45</v>
      </c>
      <c r="M1" s="23" t="s">
        <v>346</v>
      </c>
    </row>
    <row r="2" spans="1:18" ht="24" hidden="1" customHeight="1" x14ac:dyDescent="0.15">
      <c r="B2" s="20" t="str">
        <f>C2&amp;D2</f>
        <v>1语文1</v>
      </c>
      <c r="C2" s="20" t="s">
        <v>31</v>
      </c>
      <c r="D2" s="24">
        <f>COUNTIFS($C$2:C2,C2)</f>
        <v>1</v>
      </c>
      <c r="E2" s="25">
        <v>81</v>
      </c>
      <c r="F2" s="25">
        <v>83</v>
      </c>
      <c r="G2" s="25">
        <v>83</v>
      </c>
      <c r="H2" s="25">
        <v>83</v>
      </c>
      <c r="I2" s="25">
        <v>80</v>
      </c>
      <c r="J2" s="31">
        <f t="shared" ref="J2:J65" si="0">IF(COUNT(E2:I2)&gt;=5,MAX(E2:I2),0)</f>
        <v>83</v>
      </c>
      <c r="K2" s="31">
        <f t="shared" ref="K2:K65" si="1">IF(COUNT(E2:I2)&gt;=5,MIN(E2:I2),0)</f>
        <v>80</v>
      </c>
      <c r="L2" s="32">
        <f t="shared" ref="L2:L65" si="2">IF(COUNT(E2:I2)&gt;=5,ROUND((SUM(E2:I2)-SUM(J2:K2))/(COUNT(E2:I2)-2),2),AVERAGE(E2:I2))</f>
        <v>82.33</v>
      </c>
      <c r="M2" s="23">
        <f>SUM(E2:I2)</f>
        <v>410</v>
      </c>
      <c r="Q2" s="36"/>
      <c r="R2" s="36"/>
    </row>
    <row r="3" spans="1:18" ht="24" hidden="1" customHeight="1" x14ac:dyDescent="0.15">
      <c r="B3" s="20" t="str">
        <f t="shared" ref="B3:B32" si="3">C3&amp;D3</f>
        <v>1语文2</v>
      </c>
      <c r="C3" s="20" t="s">
        <v>31</v>
      </c>
      <c r="D3" s="24">
        <f>COUNTIFS($C$2:C3,C3)</f>
        <v>2</v>
      </c>
      <c r="E3" s="25">
        <v>88</v>
      </c>
      <c r="F3" s="25">
        <v>85</v>
      </c>
      <c r="G3" s="25">
        <v>87</v>
      </c>
      <c r="H3" s="25">
        <v>87</v>
      </c>
      <c r="I3" s="25">
        <v>88</v>
      </c>
      <c r="J3" s="31">
        <f t="shared" si="0"/>
        <v>88</v>
      </c>
      <c r="K3" s="31">
        <f t="shared" si="1"/>
        <v>85</v>
      </c>
      <c r="L3" s="32">
        <f t="shared" si="2"/>
        <v>87.33</v>
      </c>
      <c r="M3" s="23">
        <f t="shared" ref="M3:M66" si="4">SUM(E3:I3)</f>
        <v>435</v>
      </c>
      <c r="Q3" s="36"/>
      <c r="R3" s="36"/>
    </row>
    <row r="4" spans="1:18" ht="24" hidden="1" customHeight="1" x14ac:dyDescent="0.15">
      <c r="B4" s="20" t="str">
        <f t="shared" si="3"/>
        <v>1语文3</v>
      </c>
      <c r="C4" s="20" t="s">
        <v>31</v>
      </c>
      <c r="D4" s="24">
        <f>COUNTIFS($C$2:C4,C4)</f>
        <v>3</v>
      </c>
      <c r="E4" s="25">
        <v>81</v>
      </c>
      <c r="F4" s="25">
        <v>78</v>
      </c>
      <c r="G4" s="25">
        <v>80</v>
      </c>
      <c r="H4" s="25">
        <v>82</v>
      </c>
      <c r="I4" s="25">
        <v>83</v>
      </c>
      <c r="J4" s="31">
        <f t="shared" si="0"/>
        <v>83</v>
      </c>
      <c r="K4" s="31">
        <f t="shared" si="1"/>
        <v>78</v>
      </c>
      <c r="L4" s="32">
        <f t="shared" si="2"/>
        <v>81</v>
      </c>
      <c r="M4" s="23">
        <f t="shared" si="4"/>
        <v>404</v>
      </c>
      <c r="Q4" s="36"/>
      <c r="R4" s="36"/>
    </row>
    <row r="5" spans="1:18" ht="24" hidden="1" customHeight="1" x14ac:dyDescent="0.15">
      <c r="B5" s="20" t="str">
        <f t="shared" si="3"/>
        <v>1语文4</v>
      </c>
      <c r="C5" s="20" t="s">
        <v>31</v>
      </c>
      <c r="D5" s="24">
        <f>COUNTIFS($C$2:C5,C5)</f>
        <v>4</v>
      </c>
      <c r="E5" s="25">
        <v>82</v>
      </c>
      <c r="F5" s="25">
        <v>80</v>
      </c>
      <c r="G5" s="25">
        <v>82</v>
      </c>
      <c r="H5" s="25">
        <v>80</v>
      </c>
      <c r="I5" s="25">
        <v>84</v>
      </c>
      <c r="J5" s="31">
        <f t="shared" si="0"/>
        <v>84</v>
      </c>
      <c r="K5" s="31">
        <f t="shared" si="1"/>
        <v>80</v>
      </c>
      <c r="L5" s="32">
        <f t="shared" si="2"/>
        <v>81.33</v>
      </c>
      <c r="M5" s="23">
        <f t="shared" si="4"/>
        <v>408</v>
      </c>
      <c r="Q5" s="36"/>
      <c r="R5" s="36"/>
    </row>
    <row r="6" spans="1:18" ht="24" hidden="1" customHeight="1" x14ac:dyDescent="0.15">
      <c r="B6" s="20" t="str">
        <f t="shared" si="3"/>
        <v>1语文5</v>
      </c>
      <c r="C6" s="20" t="s">
        <v>31</v>
      </c>
      <c r="D6" s="24">
        <f>COUNTIFS($C$2:C6,C6)</f>
        <v>5</v>
      </c>
      <c r="E6" s="25">
        <v>80</v>
      </c>
      <c r="F6" s="25">
        <v>75</v>
      </c>
      <c r="G6" s="25">
        <v>79</v>
      </c>
      <c r="H6" s="25">
        <v>81</v>
      </c>
      <c r="I6" s="25">
        <v>81</v>
      </c>
      <c r="J6" s="31">
        <f t="shared" si="0"/>
        <v>81</v>
      </c>
      <c r="K6" s="31">
        <f t="shared" si="1"/>
        <v>75</v>
      </c>
      <c r="L6" s="32">
        <f t="shared" si="2"/>
        <v>80</v>
      </c>
      <c r="M6" s="23">
        <f t="shared" si="4"/>
        <v>396</v>
      </c>
      <c r="Q6" s="36"/>
      <c r="R6" s="36"/>
    </row>
    <row r="7" spans="1:18" ht="24" hidden="1" customHeight="1" x14ac:dyDescent="0.15">
      <c r="B7" s="20" t="str">
        <f t="shared" si="3"/>
        <v>1语文6</v>
      </c>
      <c r="C7" s="20" t="s">
        <v>31</v>
      </c>
      <c r="D7" s="24">
        <f>COUNTIFS($C$2:C7,C7)</f>
        <v>6</v>
      </c>
      <c r="E7" s="25">
        <v>87</v>
      </c>
      <c r="F7" s="25">
        <v>82</v>
      </c>
      <c r="G7" s="25">
        <v>86</v>
      </c>
      <c r="H7" s="25">
        <v>83</v>
      </c>
      <c r="I7" s="25">
        <v>85</v>
      </c>
      <c r="J7" s="31">
        <f t="shared" si="0"/>
        <v>87</v>
      </c>
      <c r="K7" s="31">
        <f t="shared" si="1"/>
        <v>82</v>
      </c>
      <c r="L7" s="32">
        <f t="shared" si="2"/>
        <v>84.67</v>
      </c>
      <c r="M7" s="23">
        <f t="shared" si="4"/>
        <v>423</v>
      </c>
      <c r="Q7" s="36"/>
      <c r="R7" s="36"/>
    </row>
    <row r="8" spans="1:18" ht="24" hidden="1" customHeight="1" x14ac:dyDescent="0.15">
      <c r="B8" s="20" t="str">
        <f t="shared" si="3"/>
        <v>1语文7</v>
      </c>
      <c r="C8" s="20" t="s">
        <v>31</v>
      </c>
      <c r="D8" s="24">
        <f>COUNTIFS($C$2:C8,C8)</f>
        <v>7</v>
      </c>
      <c r="E8" s="25">
        <v>84</v>
      </c>
      <c r="F8" s="25">
        <v>78</v>
      </c>
      <c r="G8" s="25">
        <v>85</v>
      </c>
      <c r="H8" s="25">
        <v>83</v>
      </c>
      <c r="I8" s="25">
        <v>82</v>
      </c>
      <c r="J8" s="31">
        <f t="shared" si="0"/>
        <v>85</v>
      </c>
      <c r="K8" s="31">
        <f t="shared" si="1"/>
        <v>78</v>
      </c>
      <c r="L8" s="32">
        <f t="shared" si="2"/>
        <v>83</v>
      </c>
      <c r="M8" s="23">
        <f t="shared" si="4"/>
        <v>412</v>
      </c>
      <c r="Q8" s="36"/>
      <c r="R8" s="36"/>
    </row>
    <row r="9" spans="1:18" ht="24" hidden="1" customHeight="1" x14ac:dyDescent="0.15">
      <c r="B9" s="20" t="str">
        <f t="shared" si="3"/>
        <v>1语文8</v>
      </c>
      <c r="C9" s="20" t="s">
        <v>31</v>
      </c>
      <c r="D9" s="24">
        <f>COUNTIFS($C$2:C9,C9)</f>
        <v>8</v>
      </c>
      <c r="E9" s="25">
        <v>85</v>
      </c>
      <c r="F9" s="25">
        <v>81</v>
      </c>
      <c r="G9" s="25">
        <v>84</v>
      </c>
      <c r="H9" s="25">
        <v>85</v>
      </c>
      <c r="I9" s="25">
        <v>80</v>
      </c>
      <c r="J9" s="31">
        <f t="shared" si="0"/>
        <v>85</v>
      </c>
      <c r="K9" s="31">
        <f t="shared" si="1"/>
        <v>80</v>
      </c>
      <c r="L9" s="32">
        <f t="shared" si="2"/>
        <v>83.33</v>
      </c>
      <c r="M9" s="23">
        <f t="shared" si="4"/>
        <v>415</v>
      </c>
      <c r="Q9" s="36"/>
      <c r="R9" s="36"/>
    </row>
    <row r="10" spans="1:18" ht="24" hidden="1" customHeight="1" x14ac:dyDescent="0.15">
      <c r="B10" s="20" t="str">
        <f t="shared" si="3"/>
        <v>1语文9</v>
      </c>
      <c r="C10" s="20" t="s">
        <v>31</v>
      </c>
      <c r="D10" s="24">
        <f>COUNTIFS($C$2:C10,C10)</f>
        <v>9</v>
      </c>
      <c r="E10" s="25">
        <v>85</v>
      </c>
      <c r="F10" s="25">
        <v>88</v>
      </c>
      <c r="G10" s="25">
        <v>83</v>
      </c>
      <c r="H10" s="25">
        <v>83</v>
      </c>
      <c r="I10" s="25">
        <v>81</v>
      </c>
      <c r="J10" s="31">
        <f t="shared" si="0"/>
        <v>88</v>
      </c>
      <c r="K10" s="31">
        <f t="shared" si="1"/>
        <v>81</v>
      </c>
      <c r="L10" s="32">
        <f t="shared" si="2"/>
        <v>83.67</v>
      </c>
      <c r="M10" s="23">
        <f t="shared" si="4"/>
        <v>420</v>
      </c>
      <c r="Q10" s="36"/>
      <c r="R10" s="36"/>
    </row>
    <row r="11" spans="1:18" ht="24" hidden="1" customHeight="1" x14ac:dyDescent="0.15">
      <c r="B11" s="20" t="str">
        <f t="shared" si="3"/>
        <v>1语文10</v>
      </c>
      <c r="C11" s="20" t="s">
        <v>31</v>
      </c>
      <c r="D11" s="24">
        <f>COUNTIFS($C$2:C11,C11)</f>
        <v>10</v>
      </c>
      <c r="E11" s="25">
        <v>81</v>
      </c>
      <c r="F11" s="25">
        <v>76</v>
      </c>
      <c r="G11" s="25">
        <v>81</v>
      </c>
      <c r="H11" s="25">
        <v>78</v>
      </c>
      <c r="I11" s="25">
        <v>81</v>
      </c>
      <c r="J11" s="31">
        <f t="shared" si="0"/>
        <v>81</v>
      </c>
      <c r="K11" s="31">
        <f t="shared" si="1"/>
        <v>76</v>
      </c>
      <c r="L11" s="32">
        <f t="shared" si="2"/>
        <v>80</v>
      </c>
      <c r="M11" s="23">
        <f t="shared" si="4"/>
        <v>397</v>
      </c>
      <c r="Q11" s="36"/>
      <c r="R11" s="36"/>
    </row>
    <row r="12" spans="1:18" ht="24" hidden="1" customHeight="1" x14ac:dyDescent="0.15">
      <c r="B12" s="20" t="str">
        <f t="shared" si="3"/>
        <v>1语文11</v>
      </c>
      <c r="C12" s="20" t="s">
        <v>31</v>
      </c>
      <c r="D12" s="24">
        <f>COUNTIFS($C$2:C12,C12)</f>
        <v>11</v>
      </c>
      <c r="E12" s="25">
        <v>81</v>
      </c>
      <c r="F12" s="25">
        <v>75</v>
      </c>
      <c r="G12" s="25">
        <v>84</v>
      </c>
      <c r="H12" s="25">
        <v>80</v>
      </c>
      <c r="I12" s="25">
        <v>79</v>
      </c>
      <c r="J12" s="31">
        <f t="shared" si="0"/>
        <v>84</v>
      </c>
      <c r="K12" s="31">
        <f t="shared" si="1"/>
        <v>75</v>
      </c>
      <c r="L12" s="32">
        <f t="shared" si="2"/>
        <v>80</v>
      </c>
      <c r="M12" s="23">
        <f t="shared" si="4"/>
        <v>399</v>
      </c>
      <c r="Q12" s="36"/>
      <c r="R12" s="36"/>
    </row>
    <row r="13" spans="1:18" ht="24" hidden="1" customHeight="1" x14ac:dyDescent="0.15">
      <c r="B13" s="20" t="str">
        <f t="shared" si="3"/>
        <v>1语文12</v>
      </c>
      <c r="C13" s="20" t="s">
        <v>31</v>
      </c>
      <c r="D13" s="24">
        <f>COUNTIFS($C$2:C13,C13)</f>
        <v>12</v>
      </c>
      <c r="E13" s="25">
        <v>86</v>
      </c>
      <c r="F13" s="25">
        <v>80</v>
      </c>
      <c r="G13" s="25">
        <v>85</v>
      </c>
      <c r="H13" s="25">
        <v>82</v>
      </c>
      <c r="I13" s="25">
        <v>81</v>
      </c>
      <c r="J13" s="31">
        <f t="shared" si="0"/>
        <v>86</v>
      </c>
      <c r="K13" s="31">
        <f t="shared" si="1"/>
        <v>80</v>
      </c>
      <c r="L13" s="32">
        <f t="shared" si="2"/>
        <v>82.67</v>
      </c>
      <c r="M13" s="23">
        <f t="shared" si="4"/>
        <v>414</v>
      </c>
      <c r="Q13" s="36"/>
      <c r="R13" s="36"/>
    </row>
    <row r="14" spans="1:18" ht="24" hidden="1" customHeight="1" x14ac:dyDescent="0.15">
      <c r="B14" s="20" t="str">
        <f t="shared" si="3"/>
        <v>1语文13</v>
      </c>
      <c r="C14" s="20" t="s">
        <v>31</v>
      </c>
      <c r="D14" s="24">
        <f>COUNTIFS($C$2:C14,C14)</f>
        <v>13</v>
      </c>
      <c r="E14" s="25">
        <v>85</v>
      </c>
      <c r="F14" s="25">
        <v>82</v>
      </c>
      <c r="G14" s="25">
        <v>82</v>
      </c>
      <c r="H14" s="25">
        <v>84</v>
      </c>
      <c r="I14" s="25">
        <v>83</v>
      </c>
      <c r="J14" s="31">
        <f t="shared" si="0"/>
        <v>85</v>
      </c>
      <c r="K14" s="31">
        <f t="shared" si="1"/>
        <v>82</v>
      </c>
      <c r="L14" s="32">
        <f t="shared" si="2"/>
        <v>83</v>
      </c>
      <c r="M14" s="23">
        <f t="shared" si="4"/>
        <v>416</v>
      </c>
      <c r="Q14" s="36"/>
      <c r="R14" s="36"/>
    </row>
    <row r="15" spans="1:18" ht="24" hidden="1" customHeight="1" x14ac:dyDescent="0.15">
      <c r="B15" s="20" t="str">
        <f t="shared" si="3"/>
        <v>1语文14</v>
      </c>
      <c r="C15" s="20" t="s">
        <v>31</v>
      </c>
      <c r="D15" s="24">
        <f>COUNTIFS($C$2:C15,C15)</f>
        <v>14</v>
      </c>
      <c r="E15" s="25">
        <v>85</v>
      </c>
      <c r="F15" s="25">
        <v>78</v>
      </c>
      <c r="G15" s="25">
        <v>85</v>
      </c>
      <c r="H15" s="25">
        <v>83</v>
      </c>
      <c r="I15" s="25">
        <v>84</v>
      </c>
      <c r="J15" s="31">
        <f t="shared" si="0"/>
        <v>85</v>
      </c>
      <c r="K15" s="31">
        <f t="shared" si="1"/>
        <v>78</v>
      </c>
      <c r="L15" s="32">
        <f t="shared" si="2"/>
        <v>84</v>
      </c>
      <c r="M15" s="23">
        <f t="shared" si="4"/>
        <v>415</v>
      </c>
      <c r="Q15" s="36"/>
      <c r="R15" s="36"/>
    </row>
    <row r="16" spans="1:18" ht="24" hidden="1" customHeight="1" x14ac:dyDescent="0.15">
      <c r="B16" s="20" t="str">
        <f t="shared" si="3"/>
        <v>1语文15</v>
      </c>
      <c r="C16" s="20" t="s">
        <v>31</v>
      </c>
      <c r="D16" s="24">
        <f>COUNTIFS($C$2:C16,C16)</f>
        <v>15</v>
      </c>
      <c r="E16" s="25">
        <v>82</v>
      </c>
      <c r="F16" s="25">
        <v>85</v>
      </c>
      <c r="G16" s="25">
        <v>84</v>
      </c>
      <c r="H16" s="25">
        <v>85</v>
      </c>
      <c r="I16" s="25">
        <v>87</v>
      </c>
      <c r="J16" s="31">
        <f t="shared" si="0"/>
        <v>87</v>
      </c>
      <c r="K16" s="31">
        <f t="shared" si="1"/>
        <v>82</v>
      </c>
      <c r="L16" s="32">
        <f t="shared" si="2"/>
        <v>84.67</v>
      </c>
      <c r="M16" s="23">
        <f t="shared" si="4"/>
        <v>423</v>
      </c>
      <c r="Q16" s="36"/>
      <c r="R16" s="36"/>
    </row>
    <row r="17" spans="2:18" ht="24" hidden="1" customHeight="1" x14ac:dyDescent="0.15">
      <c r="B17" s="20" t="str">
        <f t="shared" si="3"/>
        <v>1语文16</v>
      </c>
      <c r="C17" s="20" t="s">
        <v>31</v>
      </c>
      <c r="D17" s="24">
        <f>COUNTIFS($C$2:C17,C17)</f>
        <v>16</v>
      </c>
      <c r="E17" s="25">
        <v>78</v>
      </c>
      <c r="F17" s="25">
        <v>75</v>
      </c>
      <c r="G17" s="25">
        <v>78</v>
      </c>
      <c r="H17" s="25">
        <v>70</v>
      </c>
      <c r="I17" s="25">
        <v>75</v>
      </c>
      <c r="J17" s="31">
        <f t="shared" si="0"/>
        <v>78</v>
      </c>
      <c r="K17" s="31">
        <f t="shared" si="1"/>
        <v>70</v>
      </c>
      <c r="L17" s="32">
        <f t="shared" si="2"/>
        <v>76</v>
      </c>
      <c r="M17" s="23">
        <f t="shared" si="4"/>
        <v>376</v>
      </c>
      <c r="Q17" s="36"/>
      <c r="R17" s="36"/>
    </row>
    <row r="18" spans="2:18" ht="24" hidden="1" customHeight="1" x14ac:dyDescent="0.15">
      <c r="B18" s="20" t="str">
        <f t="shared" si="3"/>
        <v>1语文17</v>
      </c>
      <c r="C18" s="20" t="s">
        <v>31</v>
      </c>
      <c r="D18" s="24">
        <f>COUNTIFS($C$2:C18,C18)</f>
        <v>17</v>
      </c>
      <c r="E18" s="25">
        <v>87</v>
      </c>
      <c r="F18" s="25">
        <v>77</v>
      </c>
      <c r="G18" s="25">
        <v>82</v>
      </c>
      <c r="H18" s="25">
        <v>84</v>
      </c>
      <c r="I18" s="25">
        <v>82</v>
      </c>
      <c r="J18" s="31">
        <f t="shared" si="0"/>
        <v>87</v>
      </c>
      <c r="K18" s="31">
        <f t="shared" si="1"/>
        <v>77</v>
      </c>
      <c r="L18" s="32">
        <f t="shared" si="2"/>
        <v>82.67</v>
      </c>
      <c r="M18" s="23">
        <f t="shared" si="4"/>
        <v>412</v>
      </c>
      <c r="Q18" s="36"/>
      <c r="R18" s="36"/>
    </row>
    <row r="19" spans="2:18" ht="24" hidden="1" customHeight="1" x14ac:dyDescent="0.15">
      <c r="B19" s="20" t="str">
        <f t="shared" si="3"/>
        <v>1语文18</v>
      </c>
      <c r="C19" s="20" t="s">
        <v>31</v>
      </c>
      <c r="D19" s="24">
        <f>COUNTIFS($C$2:C19,C19)</f>
        <v>18</v>
      </c>
      <c r="E19" s="25">
        <v>80</v>
      </c>
      <c r="F19" s="25">
        <v>78</v>
      </c>
      <c r="G19" s="25">
        <v>80</v>
      </c>
      <c r="H19" s="25">
        <v>81</v>
      </c>
      <c r="I19" s="25">
        <v>83</v>
      </c>
      <c r="J19" s="31">
        <f t="shared" si="0"/>
        <v>83</v>
      </c>
      <c r="K19" s="31">
        <f t="shared" si="1"/>
        <v>78</v>
      </c>
      <c r="L19" s="32">
        <f t="shared" si="2"/>
        <v>80.33</v>
      </c>
      <c r="M19" s="23">
        <f t="shared" si="4"/>
        <v>402</v>
      </c>
      <c r="Q19" s="36"/>
      <c r="R19" s="36"/>
    </row>
    <row r="20" spans="2:18" ht="24" hidden="1" customHeight="1" x14ac:dyDescent="0.15">
      <c r="B20" s="20" t="str">
        <f t="shared" si="3"/>
        <v>1语文19</v>
      </c>
      <c r="C20" s="20" t="s">
        <v>31</v>
      </c>
      <c r="D20" s="24">
        <f>COUNTIFS($C$2:C20,C20)</f>
        <v>19</v>
      </c>
      <c r="E20" s="25">
        <v>80</v>
      </c>
      <c r="F20" s="25">
        <v>80</v>
      </c>
      <c r="G20" s="25">
        <v>83</v>
      </c>
      <c r="H20" s="25">
        <v>82</v>
      </c>
      <c r="I20" s="25">
        <v>82</v>
      </c>
      <c r="J20" s="31">
        <f t="shared" si="0"/>
        <v>83</v>
      </c>
      <c r="K20" s="31">
        <f t="shared" si="1"/>
        <v>80</v>
      </c>
      <c r="L20" s="32">
        <f t="shared" si="2"/>
        <v>81.33</v>
      </c>
      <c r="M20" s="23">
        <f t="shared" si="4"/>
        <v>407</v>
      </c>
      <c r="Q20" s="36"/>
      <c r="R20" s="36"/>
    </row>
    <row r="21" spans="2:18" ht="24" hidden="1" customHeight="1" x14ac:dyDescent="0.15">
      <c r="B21" s="20" t="str">
        <f t="shared" si="3"/>
        <v>1语文20</v>
      </c>
      <c r="C21" s="20" t="s">
        <v>31</v>
      </c>
      <c r="D21" s="24">
        <f>COUNTIFS($C$2:C21,C21)</f>
        <v>20</v>
      </c>
      <c r="E21" s="25">
        <v>80</v>
      </c>
      <c r="F21" s="25">
        <v>77</v>
      </c>
      <c r="G21" s="25">
        <v>82</v>
      </c>
      <c r="H21" s="25">
        <v>81</v>
      </c>
      <c r="I21" s="25">
        <v>85</v>
      </c>
      <c r="J21" s="31">
        <f t="shared" si="0"/>
        <v>85</v>
      </c>
      <c r="K21" s="31">
        <f t="shared" si="1"/>
        <v>77</v>
      </c>
      <c r="L21" s="32">
        <f t="shared" si="2"/>
        <v>81</v>
      </c>
      <c r="M21" s="23">
        <f t="shared" si="4"/>
        <v>405</v>
      </c>
      <c r="Q21" s="36"/>
      <c r="R21" s="36"/>
    </row>
    <row r="22" spans="2:18" ht="24" hidden="1" customHeight="1" x14ac:dyDescent="0.15">
      <c r="B22" s="20" t="str">
        <f t="shared" si="3"/>
        <v>1语文21</v>
      </c>
      <c r="C22" s="20" t="s">
        <v>31</v>
      </c>
      <c r="D22" s="24">
        <f>COUNTIFS($C$2:C22,C22)</f>
        <v>21</v>
      </c>
      <c r="E22" s="25">
        <v>81</v>
      </c>
      <c r="F22" s="25">
        <v>80</v>
      </c>
      <c r="G22" s="25">
        <v>80</v>
      </c>
      <c r="H22" s="25">
        <v>84</v>
      </c>
      <c r="I22" s="25">
        <v>81</v>
      </c>
      <c r="J22" s="31">
        <f t="shared" si="0"/>
        <v>84</v>
      </c>
      <c r="K22" s="31">
        <f t="shared" si="1"/>
        <v>80</v>
      </c>
      <c r="L22" s="32">
        <f t="shared" si="2"/>
        <v>80.67</v>
      </c>
      <c r="M22" s="23">
        <f t="shared" si="4"/>
        <v>406</v>
      </c>
      <c r="Q22" s="36"/>
      <c r="R22" s="36"/>
    </row>
    <row r="23" spans="2:18" ht="24" hidden="1" customHeight="1" x14ac:dyDescent="0.15">
      <c r="B23" s="20" t="str">
        <f t="shared" si="3"/>
        <v>1语文22</v>
      </c>
      <c r="C23" s="20" t="s">
        <v>31</v>
      </c>
      <c r="D23" s="24">
        <f>COUNTIFS($C$2:C23,C23)</f>
        <v>22</v>
      </c>
      <c r="E23" s="25">
        <v>80</v>
      </c>
      <c r="F23" s="25">
        <v>78</v>
      </c>
      <c r="G23" s="25">
        <v>83</v>
      </c>
      <c r="H23" s="25">
        <v>81</v>
      </c>
      <c r="I23" s="25">
        <v>76</v>
      </c>
      <c r="J23" s="31">
        <f t="shared" si="0"/>
        <v>83</v>
      </c>
      <c r="K23" s="31">
        <f t="shared" si="1"/>
        <v>76</v>
      </c>
      <c r="L23" s="32">
        <f t="shared" si="2"/>
        <v>79.67</v>
      </c>
      <c r="M23" s="23">
        <f t="shared" si="4"/>
        <v>398</v>
      </c>
      <c r="Q23" s="36"/>
      <c r="R23" s="36"/>
    </row>
    <row r="24" spans="2:18" ht="24" hidden="1" customHeight="1" x14ac:dyDescent="0.15">
      <c r="B24" s="20" t="str">
        <f t="shared" si="3"/>
        <v>1语文23</v>
      </c>
      <c r="C24" s="20" t="s">
        <v>31</v>
      </c>
      <c r="D24" s="24">
        <f>COUNTIFS($C$2:C24,C24)</f>
        <v>23</v>
      </c>
      <c r="E24" s="25">
        <v>80</v>
      </c>
      <c r="F24" s="25">
        <v>77</v>
      </c>
      <c r="G24" s="25">
        <v>80</v>
      </c>
      <c r="H24" s="25">
        <v>82</v>
      </c>
      <c r="I24" s="25">
        <v>80</v>
      </c>
      <c r="J24" s="31">
        <f t="shared" si="0"/>
        <v>82</v>
      </c>
      <c r="K24" s="31">
        <f t="shared" si="1"/>
        <v>77</v>
      </c>
      <c r="L24" s="32">
        <f t="shared" si="2"/>
        <v>80</v>
      </c>
      <c r="M24" s="23">
        <f t="shared" si="4"/>
        <v>399</v>
      </c>
      <c r="Q24" s="36"/>
      <c r="R24" s="36"/>
    </row>
    <row r="25" spans="2:18" ht="24" hidden="1" customHeight="1" x14ac:dyDescent="0.15">
      <c r="B25" s="20" t="str">
        <f t="shared" si="3"/>
        <v>1语文24</v>
      </c>
      <c r="C25" s="20" t="s">
        <v>31</v>
      </c>
      <c r="D25" s="24">
        <f>COUNTIFS($C$2:C25,C25)</f>
        <v>24</v>
      </c>
      <c r="E25" s="25">
        <v>84</v>
      </c>
      <c r="F25" s="25">
        <v>79</v>
      </c>
      <c r="G25" s="25">
        <v>80</v>
      </c>
      <c r="H25" s="25">
        <v>82</v>
      </c>
      <c r="I25" s="25">
        <v>86</v>
      </c>
      <c r="J25" s="31">
        <f t="shared" si="0"/>
        <v>86</v>
      </c>
      <c r="K25" s="31">
        <f t="shared" si="1"/>
        <v>79</v>
      </c>
      <c r="L25" s="32">
        <f t="shared" si="2"/>
        <v>82</v>
      </c>
      <c r="M25" s="23">
        <f t="shared" si="4"/>
        <v>411</v>
      </c>
      <c r="Q25" s="36"/>
      <c r="R25" s="36"/>
    </row>
    <row r="26" spans="2:18" ht="24" hidden="1" customHeight="1" x14ac:dyDescent="0.15">
      <c r="B26" s="20" t="str">
        <f t="shared" si="3"/>
        <v>1语文25</v>
      </c>
      <c r="C26" s="20" t="s">
        <v>31</v>
      </c>
      <c r="D26" s="24">
        <f>COUNTIFS($C$2:C26,C26)</f>
        <v>25</v>
      </c>
      <c r="E26" s="25">
        <v>84</v>
      </c>
      <c r="F26" s="25">
        <v>79</v>
      </c>
      <c r="G26" s="25">
        <v>82</v>
      </c>
      <c r="H26" s="25">
        <v>83</v>
      </c>
      <c r="I26" s="25">
        <v>87</v>
      </c>
      <c r="J26" s="31">
        <f t="shared" si="0"/>
        <v>87</v>
      </c>
      <c r="K26" s="31">
        <f t="shared" si="1"/>
        <v>79</v>
      </c>
      <c r="L26" s="32">
        <f t="shared" si="2"/>
        <v>83</v>
      </c>
      <c r="M26" s="23">
        <f t="shared" si="4"/>
        <v>415</v>
      </c>
      <c r="Q26" s="36"/>
      <c r="R26" s="36"/>
    </row>
    <row r="27" spans="2:18" ht="24" hidden="1" customHeight="1" x14ac:dyDescent="0.15">
      <c r="B27" s="20" t="str">
        <f t="shared" si="3"/>
        <v>1语文26</v>
      </c>
      <c r="C27" s="20" t="s">
        <v>31</v>
      </c>
      <c r="D27" s="24">
        <f>COUNTIFS($C$2:C27,C27)</f>
        <v>26</v>
      </c>
      <c r="E27" s="25">
        <v>83</v>
      </c>
      <c r="F27" s="25">
        <v>80</v>
      </c>
      <c r="G27" s="25">
        <v>80</v>
      </c>
      <c r="H27" s="25">
        <v>81</v>
      </c>
      <c r="I27" s="25">
        <v>80</v>
      </c>
      <c r="J27" s="31">
        <f t="shared" si="0"/>
        <v>83</v>
      </c>
      <c r="K27" s="31">
        <f t="shared" si="1"/>
        <v>80</v>
      </c>
      <c r="L27" s="32">
        <f t="shared" si="2"/>
        <v>80.33</v>
      </c>
      <c r="M27" s="23">
        <f t="shared" si="4"/>
        <v>404</v>
      </c>
      <c r="Q27" s="36"/>
      <c r="R27" s="36"/>
    </row>
    <row r="28" spans="2:18" ht="24" hidden="1" customHeight="1" x14ac:dyDescent="0.15">
      <c r="B28" s="20" t="str">
        <f t="shared" si="3"/>
        <v>1语文27</v>
      </c>
      <c r="C28" s="20" t="s">
        <v>31</v>
      </c>
      <c r="D28" s="24">
        <f>COUNTIFS($C$2:C28,C28)</f>
        <v>27</v>
      </c>
      <c r="E28" s="25">
        <v>79</v>
      </c>
      <c r="F28" s="25">
        <v>78</v>
      </c>
      <c r="G28" s="25">
        <v>81</v>
      </c>
      <c r="H28" s="25">
        <v>82</v>
      </c>
      <c r="I28" s="25">
        <v>80</v>
      </c>
      <c r="J28" s="31">
        <f t="shared" si="0"/>
        <v>82</v>
      </c>
      <c r="K28" s="31">
        <f t="shared" si="1"/>
        <v>78</v>
      </c>
      <c r="L28" s="32">
        <f t="shared" si="2"/>
        <v>80</v>
      </c>
      <c r="M28" s="23">
        <f t="shared" si="4"/>
        <v>400</v>
      </c>
      <c r="Q28" s="36"/>
      <c r="R28" s="36"/>
    </row>
    <row r="29" spans="2:18" ht="24" hidden="1" customHeight="1" x14ac:dyDescent="0.15">
      <c r="B29" s="20" t="str">
        <f t="shared" si="3"/>
        <v>1语文28</v>
      </c>
      <c r="C29" s="20" t="s">
        <v>31</v>
      </c>
      <c r="D29" s="24">
        <f>COUNTIFS($C$2:C29,C29)</f>
        <v>28</v>
      </c>
      <c r="E29" s="25">
        <v>82</v>
      </c>
      <c r="F29" s="25">
        <v>80</v>
      </c>
      <c r="G29" s="25">
        <v>82</v>
      </c>
      <c r="H29" s="25">
        <v>83</v>
      </c>
      <c r="I29" s="25">
        <v>82</v>
      </c>
      <c r="J29" s="31">
        <f t="shared" si="0"/>
        <v>83</v>
      </c>
      <c r="K29" s="31">
        <f t="shared" si="1"/>
        <v>80</v>
      </c>
      <c r="L29" s="32">
        <f t="shared" si="2"/>
        <v>82</v>
      </c>
      <c r="M29" s="23">
        <f t="shared" si="4"/>
        <v>409</v>
      </c>
      <c r="Q29" s="36"/>
      <c r="R29" s="36"/>
    </row>
    <row r="30" spans="2:18" ht="24" hidden="1" customHeight="1" x14ac:dyDescent="0.15">
      <c r="B30" s="20" t="str">
        <f>C30&amp;D30</f>
        <v>2数学1</v>
      </c>
      <c r="C30" s="20" t="s">
        <v>32</v>
      </c>
      <c r="D30" s="24">
        <f>COUNTIFS($C$2:C30,C30)</f>
        <v>1</v>
      </c>
      <c r="E30" s="25">
        <v>76</v>
      </c>
      <c r="F30" s="25">
        <v>71</v>
      </c>
      <c r="G30" s="25">
        <v>72</v>
      </c>
      <c r="H30" s="25">
        <v>73</v>
      </c>
      <c r="I30" s="25">
        <v>73</v>
      </c>
      <c r="J30" s="31">
        <f t="shared" si="0"/>
        <v>76</v>
      </c>
      <c r="K30" s="31">
        <f t="shared" si="1"/>
        <v>71</v>
      </c>
      <c r="L30" s="32">
        <f t="shared" si="2"/>
        <v>72.67</v>
      </c>
      <c r="M30" s="23">
        <f t="shared" si="4"/>
        <v>365</v>
      </c>
      <c r="Q30" s="36"/>
      <c r="R30" s="36"/>
    </row>
    <row r="31" spans="2:18" ht="24" hidden="1" customHeight="1" x14ac:dyDescent="0.15">
      <c r="B31" s="20" t="str">
        <f t="shared" si="3"/>
        <v>2数学2</v>
      </c>
      <c r="C31" s="20" t="s">
        <v>32</v>
      </c>
      <c r="D31" s="24">
        <f>COUNTIFS($C$2:C31,C31)</f>
        <v>2</v>
      </c>
      <c r="E31" s="25">
        <v>78</v>
      </c>
      <c r="F31" s="25">
        <v>72</v>
      </c>
      <c r="G31" s="25">
        <v>77</v>
      </c>
      <c r="H31" s="25">
        <v>76</v>
      </c>
      <c r="I31" s="25">
        <v>85</v>
      </c>
      <c r="J31" s="31">
        <f t="shared" si="0"/>
        <v>85</v>
      </c>
      <c r="K31" s="31">
        <f t="shared" si="1"/>
        <v>72</v>
      </c>
      <c r="L31" s="32">
        <f t="shared" si="2"/>
        <v>77</v>
      </c>
      <c r="M31" s="23">
        <f t="shared" si="4"/>
        <v>388</v>
      </c>
      <c r="Q31" s="36"/>
      <c r="R31" s="36"/>
    </row>
    <row r="32" spans="2:18" ht="24" hidden="1" customHeight="1" x14ac:dyDescent="0.15">
      <c r="B32" s="20" t="str">
        <f t="shared" si="3"/>
        <v>2数学3</v>
      </c>
      <c r="C32" s="20" t="s">
        <v>32</v>
      </c>
      <c r="D32" s="24">
        <f>COUNTIFS($C$2:C32,C32)</f>
        <v>3</v>
      </c>
      <c r="E32" s="25">
        <v>80</v>
      </c>
      <c r="F32" s="25">
        <v>72</v>
      </c>
      <c r="G32" s="25">
        <v>78</v>
      </c>
      <c r="H32" s="25">
        <v>75</v>
      </c>
      <c r="I32" s="25">
        <v>86</v>
      </c>
      <c r="J32" s="31">
        <f t="shared" si="0"/>
        <v>86</v>
      </c>
      <c r="K32" s="31">
        <f t="shared" si="1"/>
        <v>72</v>
      </c>
      <c r="L32" s="32">
        <f t="shared" si="2"/>
        <v>77.67</v>
      </c>
      <c r="M32" s="23">
        <f t="shared" si="4"/>
        <v>391</v>
      </c>
      <c r="Q32" s="36"/>
      <c r="R32" s="36"/>
    </row>
    <row r="33" spans="2:18" ht="24" hidden="1" customHeight="1" x14ac:dyDescent="0.15">
      <c r="B33" s="20" t="str">
        <f>C33&amp;D33</f>
        <v>2数学4</v>
      </c>
      <c r="C33" s="20" t="s">
        <v>32</v>
      </c>
      <c r="D33" s="24">
        <f>COUNTIFS($C$2:C33,C33)</f>
        <v>4</v>
      </c>
      <c r="E33" s="25">
        <v>75</v>
      </c>
      <c r="F33" s="25">
        <v>75</v>
      </c>
      <c r="G33" s="25">
        <v>76</v>
      </c>
      <c r="H33" s="25">
        <v>76</v>
      </c>
      <c r="I33" s="25">
        <v>79</v>
      </c>
      <c r="J33" s="31">
        <f t="shared" si="0"/>
        <v>79</v>
      </c>
      <c r="K33" s="31">
        <f t="shared" si="1"/>
        <v>75</v>
      </c>
      <c r="L33" s="32">
        <f t="shared" si="2"/>
        <v>75.67</v>
      </c>
      <c r="M33" s="23">
        <f t="shared" si="4"/>
        <v>381</v>
      </c>
      <c r="Q33" s="36"/>
      <c r="R33" s="36"/>
    </row>
    <row r="34" spans="2:18" ht="24" hidden="1" customHeight="1" x14ac:dyDescent="0.15">
      <c r="B34" s="20" t="str">
        <f t="shared" ref="B34:B55" si="5">C34&amp;D34</f>
        <v>2数学5</v>
      </c>
      <c r="C34" s="20" t="s">
        <v>32</v>
      </c>
      <c r="D34" s="24">
        <f>COUNTIFS($C$2:C34,C34)</f>
        <v>5</v>
      </c>
      <c r="E34" s="25">
        <v>72</v>
      </c>
      <c r="F34" s="25">
        <v>70</v>
      </c>
      <c r="G34" s="25">
        <v>73</v>
      </c>
      <c r="H34" s="25">
        <v>72</v>
      </c>
      <c r="I34" s="25">
        <v>72</v>
      </c>
      <c r="J34" s="31">
        <f t="shared" si="0"/>
        <v>73</v>
      </c>
      <c r="K34" s="31">
        <f t="shared" si="1"/>
        <v>70</v>
      </c>
      <c r="L34" s="32">
        <f t="shared" si="2"/>
        <v>72</v>
      </c>
      <c r="M34" s="23">
        <f t="shared" si="4"/>
        <v>359</v>
      </c>
      <c r="Q34" s="36"/>
      <c r="R34" s="36"/>
    </row>
    <row r="35" spans="2:18" ht="24" hidden="1" customHeight="1" x14ac:dyDescent="0.15">
      <c r="B35" s="20" t="str">
        <f t="shared" si="5"/>
        <v>2数学6</v>
      </c>
      <c r="C35" s="20" t="s">
        <v>32</v>
      </c>
      <c r="D35" s="24">
        <f>COUNTIFS($C$2:C35,C35)</f>
        <v>6</v>
      </c>
      <c r="E35" s="25">
        <v>76</v>
      </c>
      <c r="F35" s="25">
        <v>75</v>
      </c>
      <c r="G35" s="25">
        <v>75</v>
      </c>
      <c r="H35" s="25">
        <v>82</v>
      </c>
      <c r="I35" s="25">
        <v>80</v>
      </c>
      <c r="J35" s="31">
        <f t="shared" si="0"/>
        <v>82</v>
      </c>
      <c r="K35" s="31">
        <f t="shared" si="1"/>
        <v>75</v>
      </c>
      <c r="L35" s="32">
        <f t="shared" si="2"/>
        <v>77</v>
      </c>
      <c r="M35" s="23">
        <f t="shared" si="4"/>
        <v>388</v>
      </c>
      <c r="Q35" s="36"/>
      <c r="R35" s="36"/>
    </row>
    <row r="36" spans="2:18" ht="24" hidden="1" customHeight="1" x14ac:dyDescent="0.15">
      <c r="B36" s="20" t="str">
        <f t="shared" si="5"/>
        <v>2数学7</v>
      </c>
      <c r="C36" s="20" t="s">
        <v>32</v>
      </c>
      <c r="D36" s="24">
        <f>COUNTIFS($C$2:C36,C36)</f>
        <v>7</v>
      </c>
      <c r="E36" s="25">
        <v>70</v>
      </c>
      <c r="F36" s="25">
        <v>73</v>
      </c>
      <c r="G36" s="25">
        <v>74</v>
      </c>
      <c r="H36" s="25">
        <v>73</v>
      </c>
      <c r="I36" s="25">
        <v>80</v>
      </c>
      <c r="J36" s="31">
        <f t="shared" si="0"/>
        <v>80</v>
      </c>
      <c r="K36" s="31">
        <f t="shared" si="1"/>
        <v>70</v>
      </c>
      <c r="L36" s="32">
        <f t="shared" si="2"/>
        <v>73.33</v>
      </c>
      <c r="M36" s="23">
        <f t="shared" si="4"/>
        <v>370</v>
      </c>
      <c r="Q36" s="36"/>
      <c r="R36" s="36"/>
    </row>
    <row r="37" spans="2:18" ht="24" hidden="1" customHeight="1" x14ac:dyDescent="0.15">
      <c r="B37" s="20" t="str">
        <f t="shared" si="5"/>
        <v>2数学8</v>
      </c>
      <c r="C37" s="20" t="s">
        <v>32</v>
      </c>
      <c r="D37" s="24">
        <f>COUNTIFS($C$2:C37,C37)</f>
        <v>8</v>
      </c>
      <c r="E37" s="25">
        <v>87</v>
      </c>
      <c r="F37" s="25">
        <v>90</v>
      </c>
      <c r="G37" s="25">
        <v>91</v>
      </c>
      <c r="H37" s="25">
        <v>82</v>
      </c>
      <c r="I37" s="25">
        <v>89</v>
      </c>
      <c r="J37" s="31">
        <f t="shared" si="0"/>
        <v>91</v>
      </c>
      <c r="K37" s="31">
        <f t="shared" si="1"/>
        <v>82</v>
      </c>
      <c r="L37" s="32">
        <f t="shared" si="2"/>
        <v>88.67</v>
      </c>
      <c r="M37" s="23">
        <f t="shared" si="4"/>
        <v>439</v>
      </c>
      <c r="Q37" s="36"/>
      <c r="R37" s="36"/>
    </row>
    <row r="38" spans="2:18" ht="24" hidden="1" customHeight="1" x14ac:dyDescent="0.15">
      <c r="B38" s="20" t="str">
        <f t="shared" si="5"/>
        <v>2数学9</v>
      </c>
      <c r="C38" s="20" t="s">
        <v>32</v>
      </c>
      <c r="D38" s="24">
        <f>COUNTIFS($C$2:C38,C38)</f>
        <v>9</v>
      </c>
      <c r="E38" s="25">
        <v>96</v>
      </c>
      <c r="F38" s="25">
        <v>92</v>
      </c>
      <c r="G38" s="25">
        <v>95</v>
      </c>
      <c r="H38" s="25">
        <v>94</v>
      </c>
      <c r="I38" s="25">
        <v>93</v>
      </c>
      <c r="J38" s="31">
        <f t="shared" si="0"/>
        <v>96</v>
      </c>
      <c r="K38" s="31">
        <f t="shared" si="1"/>
        <v>92</v>
      </c>
      <c r="L38" s="32">
        <f t="shared" si="2"/>
        <v>94</v>
      </c>
      <c r="M38" s="23">
        <f t="shared" si="4"/>
        <v>470</v>
      </c>
      <c r="Q38" s="36"/>
      <c r="R38" s="36"/>
    </row>
    <row r="39" spans="2:18" ht="24" hidden="1" customHeight="1" x14ac:dyDescent="0.15">
      <c r="B39" s="20" t="str">
        <f t="shared" si="5"/>
        <v>2数学10</v>
      </c>
      <c r="C39" s="20" t="s">
        <v>32</v>
      </c>
      <c r="D39" s="24">
        <f>COUNTIFS($C$2:C39,C39)</f>
        <v>10</v>
      </c>
      <c r="E39" s="25">
        <v>71</v>
      </c>
      <c r="F39" s="25">
        <v>70</v>
      </c>
      <c r="G39" s="25">
        <v>72</v>
      </c>
      <c r="H39" s="25">
        <v>66</v>
      </c>
      <c r="I39" s="25">
        <v>70</v>
      </c>
      <c r="J39" s="31">
        <f t="shared" si="0"/>
        <v>72</v>
      </c>
      <c r="K39" s="31">
        <f t="shared" si="1"/>
        <v>66</v>
      </c>
      <c r="L39" s="32">
        <f t="shared" si="2"/>
        <v>70.33</v>
      </c>
      <c r="M39" s="23">
        <f t="shared" si="4"/>
        <v>349</v>
      </c>
      <c r="Q39" s="36"/>
      <c r="R39" s="36"/>
    </row>
    <row r="40" spans="2:18" ht="24" hidden="1" customHeight="1" x14ac:dyDescent="0.15">
      <c r="B40" s="20" t="str">
        <f t="shared" si="5"/>
        <v>2数学11</v>
      </c>
      <c r="C40" s="20" t="s">
        <v>32</v>
      </c>
      <c r="D40" s="24">
        <f>COUNTIFS($C$2:C40,C40)</f>
        <v>11</v>
      </c>
      <c r="E40" s="25">
        <v>89</v>
      </c>
      <c r="F40" s="25">
        <v>90</v>
      </c>
      <c r="G40" s="25">
        <v>81</v>
      </c>
      <c r="H40" s="25">
        <v>90</v>
      </c>
      <c r="I40" s="25">
        <v>85</v>
      </c>
      <c r="J40" s="31">
        <f t="shared" si="0"/>
        <v>90</v>
      </c>
      <c r="K40" s="31">
        <f t="shared" si="1"/>
        <v>81</v>
      </c>
      <c r="L40" s="32">
        <f t="shared" si="2"/>
        <v>88</v>
      </c>
      <c r="M40" s="23">
        <f t="shared" si="4"/>
        <v>435</v>
      </c>
      <c r="Q40" s="36"/>
      <c r="R40" s="36"/>
    </row>
    <row r="41" spans="2:18" ht="24" hidden="1" customHeight="1" x14ac:dyDescent="0.15">
      <c r="B41" s="20" t="str">
        <f t="shared" si="5"/>
        <v>2数学12</v>
      </c>
      <c r="C41" s="20" t="s">
        <v>32</v>
      </c>
      <c r="D41" s="24">
        <f>COUNTIFS($C$2:C41,C41)</f>
        <v>12</v>
      </c>
      <c r="E41" s="25">
        <v>74</v>
      </c>
      <c r="F41" s="25">
        <v>72</v>
      </c>
      <c r="G41" s="25">
        <v>82</v>
      </c>
      <c r="H41" s="25">
        <v>81</v>
      </c>
      <c r="I41" s="25">
        <v>73</v>
      </c>
      <c r="J41" s="31">
        <f t="shared" si="0"/>
        <v>82</v>
      </c>
      <c r="K41" s="31">
        <f t="shared" si="1"/>
        <v>72</v>
      </c>
      <c r="L41" s="32">
        <f t="shared" si="2"/>
        <v>76</v>
      </c>
      <c r="M41" s="23">
        <f t="shared" si="4"/>
        <v>382</v>
      </c>
      <c r="Q41" s="36"/>
      <c r="R41" s="36"/>
    </row>
    <row r="42" spans="2:18" ht="24" hidden="1" customHeight="1" x14ac:dyDescent="0.15">
      <c r="B42" s="20" t="str">
        <f t="shared" si="5"/>
        <v>2数学13</v>
      </c>
      <c r="C42" s="20" t="s">
        <v>32</v>
      </c>
      <c r="D42" s="24">
        <f>COUNTIFS($C$2:C42,C42)</f>
        <v>13</v>
      </c>
      <c r="E42" s="25">
        <v>76</v>
      </c>
      <c r="F42" s="25">
        <v>73</v>
      </c>
      <c r="G42" s="25">
        <v>80</v>
      </c>
      <c r="H42" s="25">
        <v>81</v>
      </c>
      <c r="I42" s="25">
        <v>86</v>
      </c>
      <c r="J42" s="31">
        <f t="shared" si="0"/>
        <v>86</v>
      </c>
      <c r="K42" s="31">
        <f t="shared" si="1"/>
        <v>73</v>
      </c>
      <c r="L42" s="32">
        <f t="shared" si="2"/>
        <v>79</v>
      </c>
      <c r="M42" s="23">
        <f t="shared" si="4"/>
        <v>396</v>
      </c>
      <c r="Q42" s="36"/>
      <c r="R42" s="36"/>
    </row>
    <row r="43" spans="2:18" ht="24" hidden="1" customHeight="1" x14ac:dyDescent="0.15">
      <c r="B43" s="20" t="str">
        <f t="shared" si="5"/>
        <v>2数学14</v>
      </c>
      <c r="C43" s="20" t="s">
        <v>32</v>
      </c>
      <c r="D43" s="24">
        <f>COUNTIFS($C$2:C43,C43)</f>
        <v>14</v>
      </c>
      <c r="E43" s="25">
        <v>76</v>
      </c>
      <c r="F43" s="25">
        <v>78</v>
      </c>
      <c r="G43" s="25">
        <v>77</v>
      </c>
      <c r="H43" s="25">
        <v>78</v>
      </c>
      <c r="I43" s="25">
        <v>72</v>
      </c>
      <c r="J43" s="31">
        <f t="shared" si="0"/>
        <v>78</v>
      </c>
      <c r="K43" s="31">
        <f t="shared" si="1"/>
        <v>72</v>
      </c>
      <c r="L43" s="32">
        <f t="shared" si="2"/>
        <v>77</v>
      </c>
      <c r="M43" s="23">
        <f t="shared" si="4"/>
        <v>381</v>
      </c>
      <c r="Q43" s="36"/>
      <c r="R43" s="36"/>
    </row>
    <row r="44" spans="2:18" ht="24" hidden="1" customHeight="1" x14ac:dyDescent="0.15">
      <c r="B44" s="20" t="str">
        <f t="shared" si="5"/>
        <v>2数学15</v>
      </c>
      <c r="C44" s="20" t="s">
        <v>32</v>
      </c>
      <c r="D44" s="24">
        <f>COUNTIFS($C$2:C44,C44)</f>
        <v>15</v>
      </c>
      <c r="E44" s="25">
        <v>83</v>
      </c>
      <c r="F44" s="25">
        <v>85</v>
      </c>
      <c r="G44" s="25">
        <v>92</v>
      </c>
      <c r="H44" s="25">
        <v>88</v>
      </c>
      <c r="I44" s="25">
        <v>81</v>
      </c>
      <c r="J44" s="31">
        <f t="shared" si="0"/>
        <v>92</v>
      </c>
      <c r="K44" s="31">
        <f t="shared" si="1"/>
        <v>81</v>
      </c>
      <c r="L44" s="32">
        <f t="shared" si="2"/>
        <v>85.33</v>
      </c>
      <c r="M44" s="23">
        <f t="shared" si="4"/>
        <v>429</v>
      </c>
      <c r="Q44" s="36"/>
      <c r="R44" s="36"/>
    </row>
    <row r="45" spans="2:18" ht="24" hidden="1" customHeight="1" x14ac:dyDescent="0.15">
      <c r="B45" s="20" t="str">
        <f t="shared" si="5"/>
        <v>2数学16</v>
      </c>
      <c r="C45" s="20" t="s">
        <v>32</v>
      </c>
      <c r="D45" s="24">
        <f>COUNTIFS($C$2:C45,C45)</f>
        <v>16</v>
      </c>
      <c r="E45" s="25">
        <v>75</v>
      </c>
      <c r="F45" s="25">
        <v>75</v>
      </c>
      <c r="G45" s="25">
        <v>78</v>
      </c>
      <c r="H45" s="25">
        <v>80</v>
      </c>
      <c r="I45" s="25">
        <v>74</v>
      </c>
      <c r="J45" s="31">
        <f t="shared" si="0"/>
        <v>80</v>
      </c>
      <c r="K45" s="31">
        <f t="shared" si="1"/>
        <v>74</v>
      </c>
      <c r="L45" s="32">
        <f t="shared" si="2"/>
        <v>76</v>
      </c>
      <c r="M45" s="23">
        <f t="shared" si="4"/>
        <v>382</v>
      </c>
      <c r="Q45" s="36"/>
      <c r="R45" s="36"/>
    </row>
    <row r="46" spans="2:18" ht="24" hidden="1" customHeight="1" x14ac:dyDescent="0.15">
      <c r="B46" s="20" t="str">
        <f t="shared" si="5"/>
        <v>2数学17</v>
      </c>
      <c r="C46" s="20" t="s">
        <v>32</v>
      </c>
      <c r="D46" s="24">
        <f>COUNTIFS($C$2:C46,C46)</f>
        <v>17</v>
      </c>
      <c r="E46" s="25">
        <v>70</v>
      </c>
      <c r="F46" s="25">
        <v>78</v>
      </c>
      <c r="G46" s="25">
        <v>76</v>
      </c>
      <c r="H46" s="25">
        <v>69</v>
      </c>
      <c r="I46" s="25">
        <v>72</v>
      </c>
      <c r="J46" s="31">
        <f t="shared" si="0"/>
        <v>78</v>
      </c>
      <c r="K46" s="31">
        <f t="shared" si="1"/>
        <v>69</v>
      </c>
      <c r="L46" s="32">
        <f t="shared" si="2"/>
        <v>72.67</v>
      </c>
      <c r="M46" s="23">
        <f t="shared" si="4"/>
        <v>365</v>
      </c>
      <c r="Q46" s="36"/>
      <c r="R46" s="36"/>
    </row>
    <row r="47" spans="2:18" ht="24" hidden="1" customHeight="1" x14ac:dyDescent="0.15">
      <c r="B47" s="20" t="str">
        <f t="shared" si="5"/>
        <v>2数学18</v>
      </c>
      <c r="C47" s="20" t="s">
        <v>32</v>
      </c>
      <c r="D47" s="24">
        <f>COUNTIFS($C$2:C47,C47)</f>
        <v>18</v>
      </c>
      <c r="E47" s="25">
        <v>71</v>
      </c>
      <c r="F47" s="25">
        <v>80</v>
      </c>
      <c r="G47" s="25">
        <v>73</v>
      </c>
      <c r="H47" s="25">
        <v>74</v>
      </c>
      <c r="I47" s="25">
        <v>82</v>
      </c>
      <c r="J47" s="31">
        <f t="shared" si="0"/>
        <v>82</v>
      </c>
      <c r="K47" s="31">
        <f t="shared" si="1"/>
        <v>71</v>
      </c>
      <c r="L47" s="32">
        <f t="shared" si="2"/>
        <v>75.67</v>
      </c>
      <c r="M47" s="23">
        <f t="shared" si="4"/>
        <v>380</v>
      </c>
      <c r="Q47" s="36"/>
      <c r="R47" s="36"/>
    </row>
    <row r="48" spans="2:18" ht="24" hidden="1" customHeight="1" x14ac:dyDescent="0.15">
      <c r="B48" s="20" t="str">
        <f t="shared" si="5"/>
        <v>2数学19</v>
      </c>
      <c r="C48" s="20" t="s">
        <v>32</v>
      </c>
      <c r="D48" s="24">
        <f>COUNTIFS($C$2:C48,C48)</f>
        <v>19</v>
      </c>
      <c r="E48" s="25">
        <v>81</v>
      </c>
      <c r="F48" s="25">
        <v>75</v>
      </c>
      <c r="G48" s="25">
        <v>73</v>
      </c>
      <c r="H48" s="25">
        <v>83</v>
      </c>
      <c r="I48" s="25">
        <v>78</v>
      </c>
      <c r="J48" s="31">
        <f t="shared" si="0"/>
        <v>83</v>
      </c>
      <c r="K48" s="31">
        <f t="shared" si="1"/>
        <v>73</v>
      </c>
      <c r="L48" s="32">
        <f t="shared" si="2"/>
        <v>78</v>
      </c>
      <c r="M48" s="23">
        <f t="shared" si="4"/>
        <v>390</v>
      </c>
      <c r="Q48" s="36"/>
      <c r="R48" s="36"/>
    </row>
    <row r="49" spans="2:18" ht="24" hidden="1" customHeight="1" x14ac:dyDescent="0.15">
      <c r="B49" s="20" t="str">
        <f t="shared" si="5"/>
        <v>2数学20</v>
      </c>
      <c r="C49" s="20" t="s">
        <v>32</v>
      </c>
      <c r="D49" s="24">
        <f>COUNTIFS($C$2:C49,C49)</f>
        <v>20</v>
      </c>
      <c r="E49" s="25">
        <v>83</v>
      </c>
      <c r="F49" s="25">
        <v>73</v>
      </c>
      <c r="G49" s="25">
        <v>84</v>
      </c>
      <c r="H49" s="25">
        <v>87</v>
      </c>
      <c r="I49" s="25">
        <v>84</v>
      </c>
      <c r="J49" s="31">
        <f t="shared" si="0"/>
        <v>87</v>
      </c>
      <c r="K49" s="31">
        <f t="shared" si="1"/>
        <v>73</v>
      </c>
      <c r="L49" s="32">
        <f t="shared" si="2"/>
        <v>83.67</v>
      </c>
      <c r="M49" s="23">
        <f t="shared" si="4"/>
        <v>411</v>
      </c>
      <c r="Q49" s="36"/>
      <c r="R49" s="36"/>
    </row>
    <row r="50" spans="2:18" ht="24" hidden="1" customHeight="1" x14ac:dyDescent="0.15">
      <c r="B50" s="20" t="str">
        <f t="shared" si="5"/>
        <v>2数学21</v>
      </c>
      <c r="C50" s="20" t="s">
        <v>32</v>
      </c>
      <c r="D50" s="24">
        <f>COUNTIFS($C$2:C50,C50)</f>
        <v>21</v>
      </c>
      <c r="E50" s="25">
        <v>71</v>
      </c>
      <c r="F50" s="25">
        <v>75</v>
      </c>
      <c r="G50" s="25">
        <v>73</v>
      </c>
      <c r="H50" s="25">
        <v>81</v>
      </c>
      <c r="I50" s="25">
        <v>79</v>
      </c>
      <c r="J50" s="31">
        <f t="shared" si="0"/>
        <v>81</v>
      </c>
      <c r="K50" s="31">
        <f t="shared" si="1"/>
        <v>71</v>
      </c>
      <c r="L50" s="32">
        <f t="shared" si="2"/>
        <v>75.67</v>
      </c>
      <c r="M50" s="23">
        <f t="shared" si="4"/>
        <v>379</v>
      </c>
      <c r="Q50" s="36"/>
      <c r="R50" s="36"/>
    </row>
    <row r="51" spans="2:18" ht="24" hidden="1" customHeight="1" x14ac:dyDescent="0.15">
      <c r="B51" s="20" t="str">
        <f t="shared" si="5"/>
        <v>2数学22</v>
      </c>
      <c r="C51" s="20" t="s">
        <v>32</v>
      </c>
      <c r="D51" s="24">
        <f>COUNTIFS($C$2:C51,C51)</f>
        <v>22</v>
      </c>
      <c r="E51" s="25">
        <v>75</v>
      </c>
      <c r="F51" s="25">
        <v>72</v>
      </c>
      <c r="G51" s="25">
        <v>72</v>
      </c>
      <c r="H51" s="25">
        <v>68</v>
      </c>
      <c r="I51" s="25">
        <v>75</v>
      </c>
      <c r="J51" s="31">
        <f t="shared" si="0"/>
        <v>75</v>
      </c>
      <c r="K51" s="31">
        <f t="shared" si="1"/>
        <v>68</v>
      </c>
      <c r="L51" s="32">
        <f t="shared" si="2"/>
        <v>73</v>
      </c>
      <c r="M51" s="23">
        <f t="shared" si="4"/>
        <v>362</v>
      </c>
      <c r="Q51" s="36"/>
      <c r="R51" s="36"/>
    </row>
    <row r="52" spans="2:18" ht="24" hidden="1" customHeight="1" x14ac:dyDescent="0.15">
      <c r="B52" s="20" t="str">
        <f>C52&amp;D52</f>
        <v>2数学23</v>
      </c>
      <c r="C52" s="20" t="s">
        <v>32</v>
      </c>
      <c r="D52" s="24">
        <f>COUNTIFS($C$2:C52,C52)</f>
        <v>23</v>
      </c>
      <c r="E52" s="25">
        <v>82</v>
      </c>
      <c r="F52" s="25">
        <v>83</v>
      </c>
      <c r="G52" s="25">
        <v>75</v>
      </c>
      <c r="H52" s="25">
        <v>81</v>
      </c>
      <c r="I52" s="25">
        <v>78</v>
      </c>
      <c r="J52" s="31">
        <f t="shared" si="0"/>
        <v>83</v>
      </c>
      <c r="K52" s="31">
        <f t="shared" si="1"/>
        <v>75</v>
      </c>
      <c r="L52" s="32">
        <f t="shared" si="2"/>
        <v>80.33</v>
      </c>
      <c r="M52" s="23">
        <f t="shared" si="4"/>
        <v>399</v>
      </c>
      <c r="Q52" s="36"/>
      <c r="R52" s="36"/>
    </row>
    <row r="53" spans="2:18" ht="24" hidden="1" customHeight="1" x14ac:dyDescent="0.15">
      <c r="B53" s="20" t="str">
        <f>C53&amp;D53</f>
        <v>2数学24</v>
      </c>
      <c r="C53" s="20" t="s">
        <v>32</v>
      </c>
      <c r="D53" s="24">
        <f>COUNTIFS($C$2:C53,C53)</f>
        <v>24</v>
      </c>
      <c r="E53" s="25">
        <v>86</v>
      </c>
      <c r="F53" s="25">
        <v>85</v>
      </c>
      <c r="G53" s="25">
        <v>73</v>
      </c>
      <c r="H53" s="25">
        <v>85</v>
      </c>
      <c r="I53" s="25">
        <v>87</v>
      </c>
      <c r="J53" s="31">
        <f t="shared" si="0"/>
        <v>87</v>
      </c>
      <c r="K53" s="31">
        <f t="shared" si="1"/>
        <v>73</v>
      </c>
      <c r="L53" s="32">
        <f t="shared" si="2"/>
        <v>85.33</v>
      </c>
      <c r="M53" s="23">
        <f t="shared" si="4"/>
        <v>416</v>
      </c>
      <c r="Q53" s="36"/>
      <c r="R53" s="36"/>
    </row>
    <row r="54" spans="2:18" ht="24" hidden="1" customHeight="1" x14ac:dyDescent="0.15">
      <c r="B54" s="20" t="str">
        <f t="shared" si="5"/>
        <v>2数学25</v>
      </c>
      <c r="C54" s="20" t="s">
        <v>32</v>
      </c>
      <c r="D54" s="24">
        <f>COUNTIFS($C$2:C54,C54)</f>
        <v>25</v>
      </c>
      <c r="E54" s="25">
        <v>73</v>
      </c>
      <c r="F54" s="25">
        <v>76</v>
      </c>
      <c r="G54" s="25">
        <v>82</v>
      </c>
      <c r="H54" s="25">
        <v>84</v>
      </c>
      <c r="I54" s="25">
        <v>88</v>
      </c>
      <c r="J54" s="31">
        <f t="shared" si="0"/>
        <v>88</v>
      </c>
      <c r="K54" s="31">
        <f t="shared" si="1"/>
        <v>73</v>
      </c>
      <c r="L54" s="32">
        <f t="shared" si="2"/>
        <v>80.67</v>
      </c>
      <c r="M54" s="23">
        <f t="shared" si="4"/>
        <v>403</v>
      </c>
      <c r="Q54" s="36"/>
      <c r="R54" s="36"/>
    </row>
    <row r="55" spans="2:18" ht="24" hidden="1" customHeight="1" x14ac:dyDescent="0.15">
      <c r="B55" s="20" t="str">
        <f t="shared" si="5"/>
        <v>2数学26</v>
      </c>
      <c r="C55" s="20" t="s">
        <v>32</v>
      </c>
      <c r="D55" s="24">
        <f>COUNTIFS($C$2:C55,C55)</f>
        <v>26</v>
      </c>
      <c r="E55" s="25">
        <v>80</v>
      </c>
      <c r="F55" s="25">
        <v>77</v>
      </c>
      <c r="G55" s="25">
        <v>76</v>
      </c>
      <c r="H55" s="25">
        <v>79</v>
      </c>
      <c r="I55" s="25">
        <v>80</v>
      </c>
      <c r="J55" s="31">
        <f t="shared" si="0"/>
        <v>80</v>
      </c>
      <c r="K55" s="31">
        <f t="shared" si="1"/>
        <v>76</v>
      </c>
      <c r="L55" s="32">
        <f t="shared" si="2"/>
        <v>78.67</v>
      </c>
      <c r="M55" s="23">
        <f t="shared" si="4"/>
        <v>392</v>
      </c>
      <c r="Q55" s="36"/>
      <c r="R55" s="36"/>
    </row>
    <row r="56" spans="2:18" ht="24" hidden="1" customHeight="1" x14ac:dyDescent="0.15">
      <c r="B56" s="20" t="str">
        <f>C56&amp;D56</f>
        <v>2数学27</v>
      </c>
      <c r="C56" s="20" t="s">
        <v>32</v>
      </c>
      <c r="D56" s="24">
        <f>COUNTIFS($C$2:C56,C56)</f>
        <v>27</v>
      </c>
      <c r="E56" s="25">
        <v>76</v>
      </c>
      <c r="F56" s="25">
        <v>75</v>
      </c>
      <c r="G56" s="25">
        <v>75</v>
      </c>
      <c r="H56" s="25">
        <v>70</v>
      </c>
      <c r="I56" s="25">
        <v>72</v>
      </c>
      <c r="J56" s="31">
        <f t="shared" si="0"/>
        <v>76</v>
      </c>
      <c r="K56" s="31">
        <f t="shared" si="1"/>
        <v>70</v>
      </c>
      <c r="L56" s="32">
        <f t="shared" si="2"/>
        <v>74</v>
      </c>
      <c r="M56" s="23">
        <f t="shared" si="4"/>
        <v>368</v>
      </c>
      <c r="Q56" s="36"/>
      <c r="R56" s="36"/>
    </row>
    <row r="57" spans="2:18" ht="24" hidden="1" customHeight="1" x14ac:dyDescent="0.15">
      <c r="B57" s="20" t="str">
        <f t="shared" ref="B57:B120" si="6">C57&amp;D57</f>
        <v>2数学28</v>
      </c>
      <c r="C57" s="20" t="s">
        <v>32</v>
      </c>
      <c r="D57" s="24">
        <f>COUNTIFS($C$2:C57,C57)</f>
        <v>28</v>
      </c>
      <c r="E57" s="25">
        <v>71</v>
      </c>
      <c r="F57" s="25">
        <v>78</v>
      </c>
      <c r="G57" s="25">
        <v>75</v>
      </c>
      <c r="H57" s="25">
        <v>71</v>
      </c>
      <c r="I57" s="25">
        <v>73</v>
      </c>
      <c r="J57" s="31">
        <f t="shared" si="0"/>
        <v>78</v>
      </c>
      <c r="K57" s="31">
        <f t="shared" si="1"/>
        <v>71</v>
      </c>
      <c r="L57" s="32">
        <f t="shared" si="2"/>
        <v>73</v>
      </c>
      <c r="M57" s="23">
        <f t="shared" si="4"/>
        <v>368</v>
      </c>
      <c r="Q57" s="36"/>
      <c r="R57" s="36"/>
    </row>
    <row r="58" spans="2:18" ht="24" customHeight="1" x14ac:dyDescent="0.15">
      <c r="B58" s="20" t="str">
        <f t="shared" si="6"/>
        <v>3英语1</v>
      </c>
      <c r="C58" s="20" t="s">
        <v>33</v>
      </c>
      <c r="D58" s="24">
        <f>COUNTIFS($C$2:C58,C58)</f>
        <v>1</v>
      </c>
      <c r="E58" s="25">
        <v>82</v>
      </c>
      <c r="F58" s="25">
        <v>81</v>
      </c>
      <c r="G58" s="25">
        <v>71</v>
      </c>
      <c r="H58" s="25">
        <v>78</v>
      </c>
      <c r="I58" s="25">
        <v>72</v>
      </c>
      <c r="J58" s="31">
        <f t="shared" si="0"/>
        <v>82</v>
      </c>
      <c r="K58" s="31">
        <f t="shared" si="1"/>
        <v>71</v>
      </c>
      <c r="L58" s="32">
        <f t="shared" si="2"/>
        <v>77</v>
      </c>
      <c r="M58" s="23">
        <f t="shared" si="4"/>
        <v>384</v>
      </c>
      <c r="Q58" s="36"/>
      <c r="R58" s="36"/>
    </row>
    <row r="59" spans="2:18" ht="24" customHeight="1" x14ac:dyDescent="0.15">
      <c r="B59" s="20" t="str">
        <f t="shared" si="6"/>
        <v>3英语2</v>
      </c>
      <c r="C59" s="20" t="s">
        <v>33</v>
      </c>
      <c r="D59" s="24">
        <f>COUNTIFS($C$2:C59,C59)</f>
        <v>2</v>
      </c>
      <c r="E59" s="25">
        <v>83</v>
      </c>
      <c r="F59" s="25">
        <v>76</v>
      </c>
      <c r="G59" s="25">
        <v>77</v>
      </c>
      <c r="H59" s="25">
        <v>75</v>
      </c>
      <c r="I59" s="25">
        <v>81</v>
      </c>
      <c r="J59" s="31">
        <f t="shared" si="0"/>
        <v>83</v>
      </c>
      <c r="K59" s="31">
        <f t="shared" si="1"/>
        <v>75</v>
      </c>
      <c r="L59" s="32">
        <f t="shared" si="2"/>
        <v>78</v>
      </c>
      <c r="M59" s="23">
        <f t="shared" si="4"/>
        <v>392</v>
      </c>
      <c r="Q59" s="36"/>
      <c r="R59" s="36"/>
    </row>
    <row r="60" spans="2:18" ht="24" customHeight="1" x14ac:dyDescent="0.15">
      <c r="B60" s="20" t="str">
        <f t="shared" si="6"/>
        <v>3英语3</v>
      </c>
      <c r="C60" s="20" t="s">
        <v>33</v>
      </c>
      <c r="D60" s="24">
        <f>COUNTIFS($C$2:C60,C60)</f>
        <v>3</v>
      </c>
      <c r="E60" s="25">
        <v>83</v>
      </c>
      <c r="F60" s="25">
        <v>76</v>
      </c>
      <c r="G60" s="25">
        <v>75</v>
      </c>
      <c r="H60" s="25">
        <v>80</v>
      </c>
      <c r="I60" s="25">
        <v>90</v>
      </c>
      <c r="J60" s="31">
        <f t="shared" si="0"/>
        <v>90</v>
      </c>
      <c r="K60" s="31">
        <f t="shared" si="1"/>
        <v>75</v>
      </c>
      <c r="L60" s="32">
        <f t="shared" si="2"/>
        <v>79.67</v>
      </c>
      <c r="M60" s="23">
        <f t="shared" si="4"/>
        <v>404</v>
      </c>
      <c r="Q60" s="36"/>
      <c r="R60" s="36"/>
    </row>
    <row r="61" spans="2:18" ht="24" customHeight="1" x14ac:dyDescent="0.15">
      <c r="B61" s="20" t="str">
        <f t="shared" si="6"/>
        <v>3英语4</v>
      </c>
      <c r="C61" s="20" t="s">
        <v>33</v>
      </c>
      <c r="D61" s="24">
        <f>COUNTIFS($C$2:C61,C61)</f>
        <v>4</v>
      </c>
      <c r="E61" s="25">
        <v>81</v>
      </c>
      <c r="F61" s="25">
        <v>80</v>
      </c>
      <c r="G61" s="25">
        <v>65</v>
      </c>
      <c r="H61" s="25">
        <v>79</v>
      </c>
      <c r="I61" s="25">
        <v>81</v>
      </c>
      <c r="J61" s="31">
        <f t="shared" si="0"/>
        <v>81</v>
      </c>
      <c r="K61" s="31">
        <f t="shared" si="1"/>
        <v>65</v>
      </c>
      <c r="L61" s="32">
        <f t="shared" si="2"/>
        <v>80</v>
      </c>
      <c r="M61" s="23">
        <f t="shared" si="4"/>
        <v>386</v>
      </c>
      <c r="Q61" s="36"/>
      <c r="R61" s="36"/>
    </row>
    <row r="62" spans="2:18" ht="24" customHeight="1" x14ac:dyDescent="0.15">
      <c r="B62" s="20" t="str">
        <f t="shared" si="6"/>
        <v>3英语5</v>
      </c>
      <c r="C62" s="20" t="s">
        <v>33</v>
      </c>
      <c r="D62" s="24">
        <f>COUNTIFS($C$2:C62,C62)</f>
        <v>5</v>
      </c>
      <c r="E62" s="25">
        <v>79</v>
      </c>
      <c r="F62" s="25">
        <v>79</v>
      </c>
      <c r="G62" s="25">
        <v>79</v>
      </c>
      <c r="H62" s="25">
        <v>79</v>
      </c>
      <c r="I62" s="25">
        <v>83</v>
      </c>
      <c r="J62" s="31">
        <f t="shared" si="0"/>
        <v>83</v>
      </c>
      <c r="K62" s="31">
        <f t="shared" si="1"/>
        <v>79</v>
      </c>
      <c r="L62" s="32">
        <f t="shared" si="2"/>
        <v>79</v>
      </c>
      <c r="M62" s="23">
        <f t="shared" si="4"/>
        <v>399</v>
      </c>
      <c r="Q62" s="36"/>
      <c r="R62" s="36"/>
    </row>
    <row r="63" spans="2:18" ht="24" customHeight="1" x14ac:dyDescent="0.15">
      <c r="B63" s="20" t="str">
        <f t="shared" si="6"/>
        <v>3英语6</v>
      </c>
      <c r="C63" s="20" t="s">
        <v>33</v>
      </c>
      <c r="D63" s="24">
        <f>COUNTIFS($C$2:C63,C63)</f>
        <v>6</v>
      </c>
      <c r="E63" s="25">
        <v>82</v>
      </c>
      <c r="F63" s="25">
        <v>75</v>
      </c>
      <c r="G63" s="25">
        <v>76</v>
      </c>
      <c r="H63" s="25">
        <v>86</v>
      </c>
      <c r="I63" s="25">
        <v>80</v>
      </c>
      <c r="J63" s="31">
        <f t="shared" si="0"/>
        <v>86</v>
      </c>
      <c r="K63" s="31">
        <f t="shared" si="1"/>
        <v>75</v>
      </c>
      <c r="L63" s="32">
        <f t="shared" si="2"/>
        <v>79.33</v>
      </c>
      <c r="M63" s="23">
        <f t="shared" si="4"/>
        <v>399</v>
      </c>
      <c r="Q63" s="36"/>
      <c r="R63" s="36"/>
    </row>
    <row r="64" spans="2:18" ht="24" customHeight="1" x14ac:dyDescent="0.15">
      <c r="B64" s="20" t="str">
        <f t="shared" si="6"/>
        <v>3英语7</v>
      </c>
      <c r="C64" s="20" t="s">
        <v>33</v>
      </c>
      <c r="D64" s="24">
        <f>COUNTIFS($C$2:C64,C64)</f>
        <v>7</v>
      </c>
      <c r="E64" s="25">
        <v>78</v>
      </c>
      <c r="F64" s="25">
        <v>76</v>
      </c>
      <c r="G64" s="25">
        <v>80</v>
      </c>
      <c r="H64" s="25">
        <v>82</v>
      </c>
      <c r="I64" s="25">
        <v>75</v>
      </c>
      <c r="J64" s="31">
        <f t="shared" si="0"/>
        <v>82</v>
      </c>
      <c r="K64" s="31">
        <f t="shared" si="1"/>
        <v>75</v>
      </c>
      <c r="L64" s="32">
        <f t="shared" si="2"/>
        <v>78</v>
      </c>
      <c r="M64" s="23">
        <f t="shared" si="4"/>
        <v>391</v>
      </c>
      <c r="Q64" s="36"/>
      <c r="R64" s="36"/>
    </row>
    <row r="65" spans="2:18" ht="24" customHeight="1" x14ac:dyDescent="0.15">
      <c r="B65" s="20" t="str">
        <f t="shared" si="6"/>
        <v>3英语8</v>
      </c>
      <c r="C65" s="20" t="s">
        <v>33</v>
      </c>
      <c r="D65" s="24">
        <f>COUNTIFS($C$2:C65,C65)</f>
        <v>8</v>
      </c>
      <c r="E65" s="25">
        <v>82</v>
      </c>
      <c r="F65" s="25">
        <v>82</v>
      </c>
      <c r="G65" s="25">
        <v>85</v>
      </c>
      <c r="H65" s="25">
        <v>80</v>
      </c>
      <c r="I65" s="25">
        <v>73</v>
      </c>
      <c r="J65" s="31">
        <f t="shared" si="0"/>
        <v>85</v>
      </c>
      <c r="K65" s="31">
        <f t="shared" si="1"/>
        <v>73</v>
      </c>
      <c r="L65" s="32">
        <f t="shared" si="2"/>
        <v>81.33</v>
      </c>
      <c r="M65" s="23">
        <f t="shared" si="4"/>
        <v>402</v>
      </c>
      <c r="Q65" s="36"/>
      <c r="R65" s="36"/>
    </row>
    <row r="66" spans="2:18" ht="24" customHeight="1" x14ac:dyDescent="0.15">
      <c r="B66" s="20" t="str">
        <f t="shared" si="6"/>
        <v>3英语9</v>
      </c>
      <c r="C66" s="20" t="s">
        <v>33</v>
      </c>
      <c r="D66" s="24">
        <f>COUNTIFS($C$2:C66,C66)</f>
        <v>9</v>
      </c>
      <c r="E66" s="25">
        <v>80</v>
      </c>
      <c r="F66" s="25">
        <v>81</v>
      </c>
      <c r="G66" s="25">
        <v>75</v>
      </c>
      <c r="H66" s="25">
        <v>80</v>
      </c>
      <c r="I66" s="25">
        <v>81</v>
      </c>
      <c r="J66" s="31">
        <f t="shared" ref="J66:J129" si="7">IF(COUNT(E66:I66)&gt;=5,MAX(E66:I66),0)</f>
        <v>81</v>
      </c>
      <c r="K66" s="31">
        <f t="shared" ref="K66:K129" si="8">IF(COUNT(E66:I66)&gt;=5,MIN(E66:I66),0)</f>
        <v>75</v>
      </c>
      <c r="L66" s="32">
        <f t="shared" ref="L66:L129" si="9">IF(COUNT(E66:I66)&gt;=5,ROUND((SUM(E66:I66)-SUM(J66:K66))/(COUNT(E66:I66)-2),2),AVERAGE(E66:I66))</f>
        <v>80.33</v>
      </c>
      <c r="M66" s="23">
        <f t="shared" si="4"/>
        <v>397</v>
      </c>
      <c r="Q66" s="36"/>
      <c r="R66" s="36"/>
    </row>
    <row r="67" spans="2:18" ht="24" customHeight="1" x14ac:dyDescent="0.15">
      <c r="B67" s="20" t="str">
        <f t="shared" si="6"/>
        <v>3英语10</v>
      </c>
      <c r="C67" s="20" t="s">
        <v>33</v>
      </c>
      <c r="D67" s="24">
        <f>COUNTIFS($C$2:C67,C67)</f>
        <v>10</v>
      </c>
      <c r="E67" s="25">
        <v>79</v>
      </c>
      <c r="F67" s="25">
        <v>83</v>
      </c>
      <c r="G67" s="25">
        <v>74</v>
      </c>
      <c r="H67" s="25">
        <v>81</v>
      </c>
      <c r="I67" s="25">
        <v>85</v>
      </c>
      <c r="J67" s="31">
        <f t="shared" si="7"/>
        <v>85</v>
      </c>
      <c r="K67" s="31">
        <f t="shared" si="8"/>
        <v>74</v>
      </c>
      <c r="L67" s="32">
        <f t="shared" si="9"/>
        <v>81</v>
      </c>
      <c r="M67" s="23">
        <f t="shared" ref="M67:M130" si="10">SUM(E67:I67)</f>
        <v>402</v>
      </c>
      <c r="Q67" s="36"/>
      <c r="R67" s="36"/>
    </row>
    <row r="68" spans="2:18" ht="24" customHeight="1" x14ac:dyDescent="0.15">
      <c r="B68" s="20" t="str">
        <f t="shared" si="6"/>
        <v>3英语11</v>
      </c>
      <c r="C68" s="20" t="s">
        <v>33</v>
      </c>
      <c r="D68" s="24">
        <f>COUNTIFS($C$2:C68,C68)</f>
        <v>11</v>
      </c>
      <c r="E68" s="25">
        <v>80</v>
      </c>
      <c r="F68" s="25">
        <v>78</v>
      </c>
      <c r="G68" s="25">
        <v>70</v>
      </c>
      <c r="H68" s="25">
        <v>81</v>
      </c>
      <c r="I68" s="25">
        <v>72</v>
      </c>
      <c r="J68" s="31">
        <f t="shared" si="7"/>
        <v>81</v>
      </c>
      <c r="K68" s="31">
        <f t="shared" si="8"/>
        <v>70</v>
      </c>
      <c r="L68" s="32">
        <f t="shared" si="9"/>
        <v>76.67</v>
      </c>
      <c r="M68" s="23">
        <f t="shared" si="10"/>
        <v>381</v>
      </c>
      <c r="Q68" s="36"/>
      <c r="R68" s="36"/>
    </row>
    <row r="69" spans="2:18" ht="24" customHeight="1" x14ac:dyDescent="0.15">
      <c r="B69" s="20" t="str">
        <f t="shared" si="6"/>
        <v>3英语12</v>
      </c>
      <c r="C69" s="20" t="s">
        <v>33</v>
      </c>
      <c r="D69" s="24">
        <f>COUNTIFS($C$2:C69,C69)</f>
        <v>12</v>
      </c>
      <c r="E69" s="25">
        <v>74</v>
      </c>
      <c r="F69" s="25">
        <v>74</v>
      </c>
      <c r="G69" s="25">
        <v>62</v>
      </c>
      <c r="H69" s="25">
        <v>72</v>
      </c>
      <c r="I69" s="25">
        <v>65</v>
      </c>
      <c r="J69" s="31">
        <f t="shared" si="7"/>
        <v>74</v>
      </c>
      <c r="K69" s="31">
        <f t="shared" si="8"/>
        <v>62</v>
      </c>
      <c r="L69" s="32">
        <f t="shared" si="9"/>
        <v>70.33</v>
      </c>
      <c r="M69" s="23">
        <f t="shared" si="10"/>
        <v>347</v>
      </c>
      <c r="Q69" s="36"/>
      <c r="R69" s="36"/>
    </row>
    <row r="70" spans="2:18" ht="24" customHeight="1" x14ac:dyDescent="0.15">
      <c r="B70" s="20" t="str">
        <f t="shared" si="6"/>
        <v>3英语13</v>
      </c>
      <c r="C70" s="20" t="s">
        <v>33</v>
      </c>
      <c r="D70" s="24">
        <f>COUNTIFS($C$2:C70,C70)</f>
        <v>13</v>
      </c>
      <c r="E70" s="25">
        <v>85</v>
      </c>
      <c r="F70" s="25">
        <v>78</v>
      </c>
      <c r="G70" s="25">
        <v>83</v>
      </c>
      <c r="H70" s="25">
        <v>78</v>
      </c>
      <c r="I70" s="25">
        <v>79</v>
      </c>
      <c r="J70" s="31">
        <f t="shared" si="7"/>
        <v>85</v>
      </c>
      <c r="K70" s="31">
        <f t="shared" si="8"/>
        <v>78</v>
      </c>
      <c r="L70" s="32">
        <f t="shared" si="9"/>
        <v>80</v>
      </c>
      <c r="M70" s="23">
        <f t="shared" si="10"/>
        <v>403</v>
      </c>
      <c r="Q70" s="36"/>
      <c r="R70" s="36"/>
    </row>
    <row r="71" spans="2:18" ht="24" customHeight="1" x14ac:dyDescent="0.15">
      <c r="B71" s="20" t="str">
        <f t="shared" si="6"/>
        <v>3英语14</v>
      </c>
      <c r="C71" s="20" t="s">
        <v>33</v>
      </c>
      <c r="D71" s="24">
        <f>COUNTIFS($C$2:C71,C71)</f>
        <v>14</v>
      </c>
      <c r="E71" s="25">
        <v>75</v>
      </c>
      <c r="F71" s="25">
        <v>73</v>
      </c>
      <c r="G71" s="25">
        <v>72</v>
      </c>
      <c r="H71" s="25">
        <v>75</v>
      </c>
      <c r="I71" s="25">
        <v>74</v>
      </c>
      <c r="J71" s="31">
        <f t="shared" si="7"/>
        <v>75</v>
      </c>
      <c r="K71" s="31">
        <f t="shared" si="8"/>
        <v>72</v>
      </c>
      <c r="L71" s="32">
        <f t="shared" si="9"/>
        <v>74</v>
      </c>
      <c r="M71" s="23">
        <f t="shared" si="10"/>
        <v>369</v>
      </c>
      <c r="Q71" s="36"/>
      <c r="R71" s="36"/>
    </row>
    <row r="72" spans="2:18" ht="24" customHeight="1" x14ac:dyDescent="0.15">
      <c r="B72" s="20" t="str">
        <f t="shared" si="6"/>
        <v>3英语15</v>
      </c>
      <c r="C72" s="20" t="s">
        <v>33</v>
      </c>
      <c r="D72" s="24">
        <f>COUNTIFS($C$2:C72,C72)</f>
        <v>15</v>
      </c>
      <c r="E72" s="25">
        <v>78</v>
      </c>
      <c r="F72" s="25">
        <v>78</v>
      </c>
      <c r="G72" s="25">
        <v>74</v>
      </c>
      <c r="H72" s="25">
        <v>83</v>
      </c>
      <c r="I72" s="25">
        <v>83</v>
      </c>
      <c r="J72" s="31">
        <f t="shared" si="7"/>
        <v>83</v>
      </c>
      <c r="K72" s="31">
        <f t="shared" si="8"/>
        <v>74</v>
      </c>
      <c r="L72" s="32">
        <f t="shared" si="9"/>
        <v>79.67</v>
      </c>
      <c r="M72" s="23">
        <f t="shared" si="10"/>
        <v>396</v>
      </c>
      <c r="Q72" s="36"/>
      <c r="R72" s="36"/>
    </row>
    <row r="73" spans="2:18" ht="24" customHeight="1" x14ac:dyDescent="0.15">
      <c r="B73" s="20" t="str">
        <f t="shared" si="6"/>
        <v>3英语16</v>
      </c>
      <c r="C73" s="20" t="s">
        <v>33</v>
      </c>
      <c r="D73" s="24">
        <f>COUNTIFS($C$2:C73,C73)</f>
        <v>16</v>
      </c>
      <c r="E73" s="25">
        <v>77</v>
      </c>
      <c r="F73" s="25">
        <v>83</v>
      </c>
      <c r="G73" s="25">
        <v>76</v>
      </c>
      <c r="H73" s="25">
        <v>76</v>
      </c>
      <c r="I73" s="25">
        <v>79</v>
      </c>
      <c r="J73" s="31">
        <f t="shared" si="7"/>
        <v>83</v>
      </c>
      <c r="K73" s="31">
        <f t="shared" si="8"/>
        <v>76</v>
      </c>
      <c r="L73" s="32">
        <f t="shared" si="9"/>
        <v>77.33</v>
      </c>
      <c r="M73" s="23">
        <f t="shared" si="10"/>
        <v>391</v>
      </c>
      <c r="Q73" s="36"/>
      <c r="R73" s="36"/>
    </row>
    <row r="74" spans="2:18" ht="24" customHeight="1" x14ac:dyDescent="0.15">
      <c r="B74" s="20" t="str">
        <f t="shared" si="6"/>
        <v>3英语17</v>
      </c>
      <c r="C74" s="20" t="s">
        <v>33</v>
      </c>
      <c r="D74" s="24">
        <f>COUNTIFS($C$2:C74,C74)</f>
        <v>17</v>
      </c>
      <c r="E74" s="25">
        <v>86</v>
      </c>
      <c r="F74" s="25">
        <v>87</v>
      </c>
      <c r="G74" s="25">
        <v>74</v>
      </c>
      <c r="H74" s="25">
        <v>78</v>
      </c>
      <c r="I74" s="25">
        <v>82</v>
      </c>
      <c r="J74" s="31">
        <f t="shared" si="7"/>
        <v>87</v>
      </c>
      <c r="K74" s="31">
        <f t="shared" si="8"/>
        <v>74</v>
      </c>
      <c r="L74" s="32">
        <f t="shared" si="9"/>
        <v>82</v>
      </c>
      <c r="M74" s="23">
        <f t="shared" si="10"/>
        <v>407</v>
      </c>
      <c r="Q74" s="36"/>
      <c r="R74" s="36"/>
    </row>
    <row r="75" spans="2:18" ht="24" customHeight="1" x14ac:dyDescent="0.15">
      <c r="B75" s="20" t="str">
        <f t="shared" si="6"/>
        <v>3英语18</v>
      </c>
      <c r="C75" s="20" t="s">
        <v>33</v>
      </c>
      <c r="D75" s="24">
        <f>COUNTIFS($C$2:C75,C75)</f>
        <v>18</v>
      </c>
      <c r="E75" s="25">
        <v>80</v>
      </c>
      <c r="F75" s="25">
        <v>81</v>
      </c>
      <c r="G75" s="25">
        <v>78</v>
      </c>
      <c r="H75" s="25">
        <v>78</v>
      </c>
      <c r="I75" s="25">
        <v>85</v>
      </c>
      <c r="J75" s="31">
        <f t="shared" si="7"/>
        <v>85</v>
      </c>
      <c r="K75" s="31">
        <f t="shared" si="8"/>
        <v>78</v>
      </c>
      <c r="L75" s="32">
        <f t="shared" si="9"/>
        <v>79.67</v>
      </c>
      <c r="M75" s="23">
        <f t="shared" si="10"/>
        <v>402</v>
      </c>
      <c r="Q75" s="36"/>
      <c r="R75" s="36"/>
    </row>
    <row r="76" spans="2:18" ht="24" customHeight="1" x14ac:dyDescent="0.15">
      <c r="B76" s="20" t="str">
        <f t="shared" si="6"/>
        <v>3英语19</v>
      </c>
      <c r="C76" s="20" t="s">
        <v>33</v>
      </c>
      <c r="D76" s="24">
        <f>COUNTIFS($C$2:C76,C76)</f>
        <v>19</v>
      </c>
      <c r="E76" s="25">
        <v>85</v>
      </c>
      <c r="F76" s="25">
        <v>75</v>
      </c>
      <c r="G76" s="25">
        <v>74</v>
      </c>
      <c r="H76" s="25">
        <v>86</v>
      </c>
      <c r="I76" s="25">
        <v>80</v>
      </c>
      <c r="J76" s="31">
        <f t="shared" si="7"/>
        <v>86</v>
      </c>
      <c r="K76" s="31">
        <f t="shared" si="8"/>
        <v>74</v>
      </c>
      <c r="L76" s="32">
        <f t="shared" si="9"/>
        <v>80</v>
      </c>
      <c r="M76" s="23">
        <f t="shared" si="10"/>
        <v>400</v>
      </c>
      <c r="Q76" s="36"/>
      <c r="R76" s="36"/>
    </row>
    <row r="77" spans="2:18" ht="24" customHeight="1" x14ac:dyDescent="0.15">
      <c r="B77" s="20" t="str">
        <f t="shared" si="6"/>
        <v>3英语20</v>
      </c>
      <c r="C77" s="20" t="s">
        <v>33</v>
      </c>
      <c r="D77" s="24">
        <f>COUNTIFS($C$2:C77,C77)</f>
        <v>20</v>
      </c>
      <c r="E77" s="25">
        <v>75</v>
      </c>
      <c r="F77" s="25">
        <v>85</v>
      </c>
      <c r="G77" s="25">
        <v>84</v>
      </c>
      <c r="H77" s="25">
        <v>76</v>
      </c>
      <c r="I77" s="25">
        <v>80</v>
      </c>
      <c r="J77" s="31">
        <f t="shared" si="7"/>
        <v>85</v>
      </c>
      <c r="K77" s="31">
        <f t="shared" si="8"/>
        <v>75</v>
      </c>
      <c r="L77" s="32">
        <f t="shared" si="9"/>
        <v>80</v>
      </c>
      <c r="M77" s="23">
        <f t="shared" si="10"/>
        <v>400</v>
      </c>
      <c r="Q77" s="36"/>
      <c r="R77" s="36"/>
    </row>
    <row r="78" spans="2:18" ht="24" customHeight="1" x14ac:dyDescent="0.15">
      <c r="B78" s="20" t="str">
        <f t="shared" si="6"/>
        <v>3英语21</v>
      </c>
      <c r="C78" s="20" t="s">
        <v>33</v>
      </c>
      <c r="D78" s="24">
        <f>COUNTIFS($C$2:C78,C78)</f>
        <v>21</v>
      </c>
      <c r="E78" s="25">
        <v>81</v>
      </c>
      <c r="F78" s="25">
        <v>76</v>
      </c>
      <c r="G78" s="25">
        <v>73</v>
      </c>
      <c r="H78" s="25">
        <v>86</v>
      </c>
      <c r="I78" s="25">
        <v>72</v>
      </c>
      <c r="J78" s="31">
        <f t="shared" si="7"/>
        <v>86</v>
      </c>
      <c r="K78" s="31">
        <f t="shared" si="8"/>
        <v>72</v>
      </c>
      <c r="L78" s="32">
        <f t="shared" si="9"/>
        <v>76.67</v>
      </c>
      <c r="M78" s="23">
        <f t="shared" si="10"/>
        <v>388</v>
      </c>
      <c r="Q78" s="36"/>
      <c r="R78" s="36"/>
    </row>
    <row r="79" spans="2:18" ht="24" customHeight="1" x14ac:dyDescent="0.15">
      <c r="B79" s="20" t="str">
        <f t="shared" si="6"/>
        <v>3英语22</v>
      </c>
      <c r="C79" s="20" t="s">
        <v>33</v>
      </c>
      <c r="D79" s="24">
        <f>COUNTIFS($C$2:C79,C79)</f>
        <v>22</v>
      </c>
      <c r="E79" s="25">
        <v>87</v>
      </c>
      <c r="F79" s="25">
        <v>78</v>
      </c>
      <c r="G79" s="25">
        <v>81</v>
      </c>
      <c r="H79" s="25">
        <v>87</v>
      </c>
      <c r="I79" s="25">
        <v>82</v>
      </c>
      <c r="J79" s="31">
        <f t="shared" si="7"/>
        <v>87</v>
      </c>
      <c r="K79" s="31">
        <f t="shared" si="8"/>
        <v>78</v>
      </c>
      <c r="L79" s="32">
        <f t="shared" si="9"/>
        <v>83.33</v>
      </c>
      <c r="M79" s="23">
        <f t="shared" si="10"/>
        <v>415</v>
      </c>
      <c r="Q79" s="36"/>
      <c r="R79" s="36"/>
    </row>
    <row r="80" spans="2:18" ht="24" customHeight="1" x14ac:dyDescent="0.15">
      <c r="B80" s="20" t="str">
        <f t="shared" si="6"/>
        <v>3英语23</v>
      </c>
      <c r="C80" s="20" t="s">
        <v>33</v>
      </c>
      <c r="D80" s="24">
        <f>COUNTIFS($C$2:C80,C80)</f>
        <v>23</v>
      </c>
      <c r="E80" s="25">
        <v>80</v>
      </c>
      <c r="F80" s="25">
        <v>81</v>
      </c>
      <c r="G80" s="25">
        <v>72</v>
      </c>
      <c r="H80" s="25">
        <v>78</v>
      </c>
      <c r="I80" s="25">
        <v>72</v>
      </c>
      <c r="J80" s="31">
        <f t="shared" si="7"/>
        <v>81</v>
      </c>
      <c r="K80" s="31">
        <f t="shared" si="8"/>
        <v>72</v>
      </c>
      <c r="L80" s="32">
        <f t="shared" si="9"/>
        <v>76.67</v>
      </c>
      <c r="M80" s="23">
        <f t="shared" si="10"/>
        <v>383</v>
      </c>
      <c r="Q80" s="36"/>
      <c r="R80" s="36"/>
    </row>
    <row r="81" spans="2:18" ht="24" customHeight="1" x14ac:dyDescent="0.15">
      <c r="B81" s="20" t="str">
        <f t="shared" si="6"/>
        <v>3英语24</v>
      </c>
      <c r="C81" s="20" t="s">
        <v>33</v>
      </c>
      <c r="D81" s="24">
        <f>COUNTIFS($C$2:C81,C81)</f>
        <v>24</v>
      </c>
      <c r="E81" s="25">
        <v>78</v>
      </c>
      <c r="F81" s="25">
        <v>78</v>
      </c>
      <c r="G81" s="25">
        <v>83</v>
      </c>
      <c r="H81" s="25">
        <v>79</v>
      </c>
      <c r="I81" s="25">
        <v>75</v>
      </c>
      <c r="J81" s="31">
        <f t="shared" si="7"/>
        <v>83</v>
      </c>
      <c r="K81" s="31">
        <f t="shared" si="8"/>
        <v>75</v>
      </c>
      <c r="L81" s="32">
        <f t="shared" si="9"/>
        <v>78.33</v>
      </c>
      <c r="M81" s="23">
        <f t="shared" si="10"/>
        <v>393</v>
      </c>
      <c r="Q81" s="36"/>
      <c r="R81" s="36"/>
    </row>
    <row r="82" spans="2:18" ht="24" customHeight="1" x14ac:dyDescent="0.15">
      <c r="B82" s="20" t="str">
        <f t="shared" si="6"/>
        <v>3英语25</v>
      </c>
      <c r="C82" s="20" t="s">
        <v>33</v>
      </c>
      <c r="D82" s="24">
        <f>COUNTIFS($C$2:C82,C82)</f>
        <v>25</v>
      </c>
      <c r="E82" s="25">
        <v>85</v>
      </c>
      <c r="F82" s="25">
        <v>79</v>
      </c>
      <c r="G82" s="25">
        <v>80</v>
      </c>
      <c r="H82" s="25">
        <v>79</v>
      </c>
      <c r="I82" s="25">
        <v>81</v>
      </c>
      <c r="J82" s="31">
        <f t="shared" si="7"/>
        <v>85</v>
      </c>
      <c r="K82" s="31">
        <f t="shared" si="8"/>
        <v>79</v>
      </c>
      <c r="L82" s="32">
        <f t="shared" si="9"/>
        <v>80</v>
      </c>
      <c r="M82" s="23">
        <f t="shared" si="10"/>
        <v>404</v>
      </c>
      <c r="Q82" s="36"/>
      <c r="R82" s="36"/>
    </row>
    <row r="83" spans="2:18" ht="24" customHeight="1" x14ac:dyDescent="0.15">
      <c r="B83" s="20" t="str">
        <f t="shared" si="6"/>
        <v>3英语26</v>
      </c>
      <c r="C83" s="20" t="s">
        <v>33</v>
      </c>
      <c r="D83" s="24">
        <f>COUNTIFS($C$2:C83,C83)</f>
        <v>26</v>
      </c>
      <c r="E83" s="25">
        <v>87</v>
      </c>
      <c r="F83" s="25">
        <v>82</v>
      </c>
      <c r="G83" s="25">
        <v>79</v>
      </c>
      <c r="H83" s="25">
        <v>81</v>
      </c>
      <c r="I83" s="25">
        <v>85</v>
      </c>
      <c r="J83" s="31">
        <f t="shared" si="7"/>
        <v>87</v>
      </c>
      <c r="K83" s="31">
        <f t="shared" si="8"/>
        <v>79</v>
      </c>
      <c r="L83" s="32">
        <f t="shared" si="9"/>
        <v>82.67</v>
      </c>
      <c r="M83" s="23">
        <f t="shared" si="10"/>
        <v>414</v>
      </c>
      <c r="Q83" s="36"/>
      <c r="R83" s="36"/>
    </row>
    <row r="84" spans="2:18" ht="24" customHeight="1" x14ac:dyDescent="0.15">
      <c r="B84" s="20" t="str">
        <f t="shared" si="6"/>
        <v>3英语27</v>
      </c>
      <c r="C84" s="20" t="s">
        <v>33</v>
      </c>
      <c r="D84" s="24">
        <f>COUNTIFS($C$2:C84,C84)</f>
        <v>27</v>
      </c>
      <c r="E84" s="25">
        <v>88</v>
      </c>
      <c r="F84" s="25">
        <v>83</v>
      </c>
      <c r="G84" s="25">
        <v>85</v>
      </c>
      <c r="H84" s="25">
        <v>81</v>
      </c>
      <c r="I84" s="25">
        <v>80</v>
      </c>
      <c r="J84" s="31">
        <f t="shared" si="7"/>
        <v>88</v>
      </c>
      <c r="K84" s="31">
        <f t="shared" si="8"/>
        <v>80</v>
      </c>
      <c r="L84" s="32">
        <f t="shared" si="9"/>
        <v>83</v>
      </c>
      <c r="M84" s="23">
        <f t="shared" si="10"/>
        <v>417</v>
      </c>
      <c r="Q84" s="36"/>
      <c r="R84" s="36"/>
    </row>
    <row r="85" spans="2:18" ht="24" customHeight="1" x14ac:dyDescent="0.15">
      <c r="B85" s="20" t="str">
        <f t="shared" si="6"/>
        <v>3英语28</v>
      </c>
      <c r="C85" s="20" t="s">
        <v>33</v>
      </c>
      <c r="D85" s="24">
        <f>COUNTIFS($C$2:C85,C85)</f>
        <v>28</v>
      </c>
      <c r="E85" s="25">
        <v>83</v>
      </c>
      <c r="F85" s="25">
        <v>77</v>
      </c>
      <c r="G85" s="25">
        <v>76</v>
      </c>
      <c r="H85" s="25">
        <v>74</v>
      </c>
      <c r="I85" s="25">
        <v>75</v>
      </c>
      <c r="J85" s="31">
        <f t="shared" si="7"/>
        <v>83</v>
      </c>
      <c r="K85" s="31">
        <f t="shared" si="8"/>
        <v>74</v>
      </c>
      <c r="L85" s="32">
        <f t="shared" si="9"/>
        <v>76</v>
      </c>
      <c r="M85" s="23">
        <f t="shared" si="10"/>
        <v>385</v>
      </c>
      <c r="Q85" s="36"/>
      <c r="R85" s="36"/>
    </row>
    <row r="86" spans="2:18" ht="24" customHeight="1" x14ac:dyDescent="0.15">
      <c r="B86" s="20" t="str">
        <f t="shared" si="6"/>
        <v>3英语29</v>
      </c>
      <c r="C86" s="20" t="s">
        <v>33</v>
      </c>
      <c r="D86" s="41">
        <f>COUNTIFS($C$2:C86,C86)</f>
        <v>29</v>
      </c>
      <c r="E86" s="42"/>
      <c r="F86" s="42"/>
      <c r="G86" s="42"/>
      <c r="H86" s="42"/>
      <c r="I86" s="42"/>
      <c r="J86" s="43">
        <f t="shared" si="7"/>
        <v>0</v>
      </c>
      <c r="K86" s="43">
        <f t="shared" si="8"/>
        <v>0</v>
      </c>
      <c r="L86" s="44" t="e">
        <f t="shared" si="9"/>
        <v>#DIV/0!</v>
      </c>
      <c r="M86" s="23">
        <f t="shared" si="10"/>
        <v>0</v>
      </c>
      <c r="N86" s="23" t="s">
        <v>349</v>
      </c>
      <c r="Q86" s="36"/>
      <c r="R86" s="36"/>
    </row>
    <row r="87" spans="2:18" ht="24" hidden="1" customHeight="1" x14ac:dyDescent="0.15">
      <c r="B87" s="20" t="str">
        <f t="shared" si="6"/>
        <v>4政治1</v>
      </c>
      <c r="C87" s="20" t="s">
        <v>74</v>
      </c>
      <c r="D87" s="24">
        <f>COUNTIFS($C$2:C87,C87)</f>
        <v>1</v>
      </c>
      <c r="E87" s="25">
        <v>89</v>
      </c>
      <c r="F87" s="25">
        <v>90</v>
      </c>
      <c r="G87" s="25">
        <v>91</v>
      </c>
      <c r="H87" s="25">
        <v>89</v>
      </c>
      <c r="I87" s="25">
        <v>89</v>
      </c>
      <c r="J87" s="31">
        <f t="shared" si="7"/>
        <v>91</v>
      </c>
      <c r="K87" s="31">
        <f t="shared" si="8"/>
        <v>89</v>
      </c>
      <c r="L87" s="32">
        <f t="shared" si="9"/>
        <v>89.33</v>
      </c>
      <c r="M87" s="23">
        <f t="shared" si="10"/>
        <v>448</v>
      </c>
      <c r="Q87" s="36"/>
      <c r="R87" s="36"/>
    </row>
    <row r="88" spans="2:18" ht="24" hidden="1" customHeight="1" x14ac:dyDescent="0.15">
      <c r="B88" s="20" t="str">
        <f t="shared" si="6"/>
        <v>4政治2</v>
      </c>
      <c r="C88" s="20" t="s">
        <v>74</v>
      </c>
      <c r="D88" s="24">
        <f>COUNTIFS($C$2:C88,C88)</f>
        <v>2</v>
      </c>
      <c r="E88" s="25">
        <v>81</v>
      </c>
      <c r="F88" s="25">
        <v>84</v>
      </c>
      <c r="G88" s="25">
        <v>83</v>
      </c>
      <c r="H88" s="25">
        <v>82</v>
      </c>
      <c r="I88" s="25">
        <v>83</v>
      </c>
      <c r="J88" s="31">
        <f t="shared" si="7"/>
        <v>84</v>
      </c>
      <c r="K88" s="31">
        <f t="shared" si="8"/>
        <v>81</v>
      </c>
      <c r="L88" s="32">
        <f t="shared" si="9"/>
        <v>82.67</v>
      </c>
      <c r="M88" s="23">
        <f t="shared" si="10"/>
        <v>413</v>
      </c>
      <c r="Q88" s="36"/>
      <c r="R88" s="36"/>
    </row>
    <row r="89" spans="2:18" ht="24" hidden="1" customHeight="1" x14ac:dyDescent="0.15">
      <c r="B89" s="20" t="str">
        <f t="shared" si="6"/>
        <v>4政治3</v>
      </c>
      <c r="C89" s="20" t="s">
        <v>74</v>
      </c>
      <c r="D89" s="24">
        <f>COUNTIFS($C$2:C89,C89)</f>
        <v>3</v>
      </c>
      <c r="E89" s="25">
        <v>81</v>
      </c>
      <c r="F89" s="25">
        <v>82</v>
      </c>
      <c r="G89" s="25">
        <v>82</v>
      </c>
      <c r="H89" s="25">
        <v>81</v>
      </c>
      <c r="I89" s="25">
        <v>83</v>
      </c>
      <c r="J89" s="31">
        <f t="shared" si="7"/>
        <v>83</v>
      </c>
      <c r="K89" s="31">
        <f t="shared" si="8"/>
        <v>81</v>
      </c>
      <c r="L89" s="32">
        <f t="shared" si="9"/>
        <v>81.67</v>
      </c>
      <c r="M89" s="23">
        <f t="shared" si="10"/>
        <v>409</v>
      </c>
      <c r="Q89" s="36"/>
      <c r="R89" s="36"/>
    </row>
    <row r="90" spans="2:18" ht="24" hidden="1" customHeight="1" x14ac:dyDescent="0.15">
      <c r="B90" s="20" t="str">
        <f t="shared" si="6"/>
        <v>4政治4</v>
      </c>
      <c r="C90" s="20" t="s">
        <v>74</v>
      </c>
      <c r="D90" s="24">
        <f>COUNTIFS($C$2:C90,C90)</f>
        <v>4</v>
      </c>
      <c r="E90" s="25">
        <v>82</v>
      </c>
      <c r="F90" s="25">
        <v>81</v>
      </c>
      <c r="G90" s="25">
        <v>82</v>
      </c>
      <c r="H90" s="25">
        <v>80</v>
      </c>
      <c r="I90" s="25">
        <v>82</v>
      </c>
      <c r="J90" s="31">
        <f t="shared" si="7"/>
        <v>82</v>
      </c>
      <c r="K90" s="31">
        <f t="shared" si="8"/>
        <v>80</v>
      </c>
      <c r="L90" s="32">
        <f t="shared" si="9"/>
        <v>81.67</v>
      </c>
      <c r="M90" s="23">
        <f t="shared" si="10"/>
        <v>407</v>
      </c>
      <c r="Q90" s="36"/>
      <c r="R90" s="36"/>
    </row>
    <row r="91" spans="2:18" ht="24" hidden="1" customHeight="1" x14ac:dyDescent="0.15">
      <c r="B91" s="20" t="str">
        <f t="shared" si="6"/>
        <v>4政治5</v>
      </c>
      <c r="C91" s="20" t="s">
        <v>74</v>
      </c>
      <c r="D91" s="24">
        <f>COUNTIFS($C$2:C91,C91)</f>
        <v>5</v>
      </c>
      <c r="E91" s="25">
        <v>83</v>
      </c>
      <c r="F91" s="25">
        <v>83</v>
      </c>
      <c r="G91" s="25">
        <v>81</v>
      </c>
      <c r="H91" s="25">
        <v>80</v>
      </c>
      <c r="I91" s="25">
        <v>83</v>
      </c>
      <c r="J91" s="31">
        <f t="shared" si="7"/>
        <v>83</v>
      </c>
      <c r="K91" s="31">
        <f t="shared" si="8"/>
        <v>80</v>
      </c>
      <c r="L91" s="32">
        <f t="shared" si="9"/>
        <v>82.33</v>
      </c>
      <c r="M91" s="23">
        <f t="shared" si="10"/>
        <v>410</v>
      </c>
      <c r="Q91" s="36"/>
      <c r="R91" s="36"/>
    </row>
    <row r="92" spans="2:18" ht="24" hidden="1" customHeight="1" x14ac:dyDescent="0.15">
      <c r="B92" s="20" t="str">
        <f t="shared" si="6"/>
        <v>4政治6</v>
      </c>
      <c r="C92" s="20" t="s">
        <v>74</v>
      </c>
      <c r="D92" s="24">
        <f>COUNTIFS($C$2:C92,C92)</f>
        <v>6</v>
      </c>
      <c r="E92" s="25">
        <v>84</v>
      </c>
      <c r="F92" s="25">
        <v>82</v>
      </c>
      <c r="G92" s="25">
        <v>81</v>
      </c>
      <c r="H92" s="25">
        <v>80</v>
      </c>
      <c r="I92" s="25">
        <v>82</v>
      </c>
      <c r="J92" s="31">
        <f t="shared" si="7"/>
        <v>84</v>
      </c>
      <c r="K92" s="31">
        <f t="shared" si="8"/>
        <v>80</v>
      </c>
      <c r="L92" s="32">
        <f t="shared" si="9"/>
        <v>81.67</v>
      </c>
      <c r="M92" s="23">
        <f t="shared" si="10"/>
        <v>409</v>
      </c>
      <c r="Q92" s="36"/>
      <c r="R92" s="36"/>
    </row>
    <row r="93" spans="2:18" ht="24" hidden="1" customHeight="1" x14ac:dyDescent="0.15">
      <c r="B93" s="20" t="str">
        <f t="shared" si="6"/>
        <v>4政治7</v>
      </c>
      <c r="C93" s="20" t="s">
        <v>74</v>
      </c>
      <c r="D93" s="24">
        <f>COUNTIFS($C$2:C93,C93)</f>
        <v>7</v>
      </c>
      <c r="E93" s="25">
        <v>84</v>
      </c>
      <c r="F93" s="25">
        <v>88</v>
      </c>
      <c r="G93" s="25">
        <v>86</v>
      </c>
      <c r="H93" s="25">
        <v>84</v>
      </c>
      <c r="I93" s="25">
        <v>85</v>
      </c>
      <c r="J93" s="31">
        <f t="shared" si="7"/>
        <v>88</v>
      </c>
      <c r="K93" s="31">
        <f t="shared" si="8"/>
        <v>84</v>
      </c>
      <c r="L93" s="32">
        <f t="shared" si="9"/>
        <v>85</v>
      </c>
      <c r="M93" s="23">
        <f t="shared" si="10"/>
        <v>427</v>
      </c>
      <c r="Q93" s="36"/>
      <c r="R93" s="36"/>
    </row>
    <row r="94" spans="2:18" ht="24" hidden="1" customHeight="1" x14ac:dyDescent="0.15">
      <c r="B94" s="20" t="str">
        <f t="shared" si="6"/>
        <v>4政治8</v>
      </c>
      <c r="C94" s="20" t="s">
        <v>74</v>
      </c>
      <c r="D94" s="24">
        <f>COUNTIFS($C$2:C94,C94)</f>
        <v>8</v>
      </c>
      <c r="E94" s="25">
        <v>91</v>
      </c>
      <c r="F94" s="25">
        <v>90</v>
      </c>
      <c r="G94" s="25">
        <v>90</v>
      </c>
      <c r="H94" s="25">
        <v>88</v>
      </c>
      <c r="I94" s="25">
        <v>89</v>
      </c>
      <c r="J94" s="31">
        <f t="shared" si="7"/>
        <v>91</v>
      </c>
      <c r="K94" s="31">
        <f t="shared" si="8"/>
        <v>88</v>
      </c>
      <c r="L94" s="32">
        <f t="shared" si="9"/>
        <v>89.67</v>
      </c>
      <c r="M94" s="23">
        <f t="shared" si="10"/>
        <v>448</v>
      </c>
      <c r="Q94" s="36"/>
      <c r="R94" s="36"/>
    </row>
    <row r="95" spans="2:18" ht="24" hidden="1" customHeight="1" x14ac:dyDescent="0.15">
      <c r="B95" s="20" t="str">
        <f t="shared" si="6"/>
        <v>4政治9</v>
      </c>
      <c r="C95" s="20" t="s">
        <v>74</v>
      </c>
      <c r="D95" s="24">
        <f>COUNTIFS($C$2:C95,C95)</f>
        <v>9</v>
      </c>
      <c r="E95" s="25">
        <v>88</v>
      </c>
      <c r="F95" s="25">
        <v>91</v>
      </c>
      <c r="G95" s="25">
        <v>89</v>
      </c>
      <c r="H95" s="25">
        <v>84</v>
      </c>
      <c r="I95" s="25">
        <v>89</v>
      </c>
      <c r="J95" s="31">
        <f t="shared" si="7"/>
        <v>91</v>
      </c>
      <c r="K95" s="31">
        <f t="shared" si="8"/>
        <v>84</v>
      </c>
      <c r="L95" s="32">
        <f t="shared" si="9"/>
        <v>88.67</v>
      </c>
      <c r="M95" s="23">
        <f t="shared" si="10"/>
        <v>441</v>
      </c>
      <c r="Q95" s="36"/>
      <c r="R95" s="36"/>
    </row>
    <row r="96" spans="2:18" ht="24" hidden="1" customHeight="1" x14ac:dyDescent="0.15">
      <c r="B96" s="20" t="str">
        <f t="shared" si="6"/>
        <v>4政治10</v>
      </c>
      <c r="C96" s="20" t="s">
        <v>74</v>
      </c>
      <c r="D96" s="24">
        <f>COUNTIFS($C$2:C96,C96)</f>
        <v>10</v>
      </c>
      <c r="E96" s="25">
        <v>90</v>
      </c>
      <c r="F96" s="25">
        <v>92</v>
      </c>
      <c r="G96" s="25">
        <v>91</v>
      </c>
      <c r="H96" s="25">
        <v>91</v>
      </c>
      <c r="I96" s="25">
        <v>88</v>
      </c>
      <c r="J96" s="31">
        <f t="shared" si="7"/>
        <v>92</v>
      </c>
      <c r="K96" s="31">
        <f t="shared" si="8"/>
        <v>88</v>
      </c>
      <c r="L96" s="32">
        <f t="shared" si="9"/>
        <v>90.67</v>
      </c>
      <c r="M96" s="23">
        <f t="shared" si="10"/>
        <v>452</v>
      </c>
      <c r="Q96" s="36"/>
      <c r="R96" s="36"/>
    </row>
    <row r="97" spans="2:18" ht="24" hidden="1" customHeight="1" x14ac:dyDescent="0.15">
      <c r="B97" s="20" t="str">
        <f t="shared" si="6"/>
        <v>4政治11</v>
      </c>
      <c r="C97" s="20" t="s">
        <v>74</v>
      </c>
      <c r="D97" s="24">
        <f>COUNTIFS($C$2:C97,C97)</f>
        <v>11</v>
      </c>
      <c r="E97" s="25">
        <v>92</v>
      </c>
      <c r="F97" s="25">
        <v>92</v>
      </c>
      <c r="G97" s="25">
        <v>92</v>
      </c>
      <c r="H97" s="25">
        <v>91</v>
      </c>
      <c r="I97" s="25">
        <v>89</v>
      </c>
      <c r="J97" s="31">
        <f t="shared" si="7"/>
        <v>92</v>
      </c>
      <c r="K97" s="31">
        <f t="shared" si="8"/>
        <v>89</v>
      </c>
      <c r="L97" s="32">
        <f t="shared" si="9"/>
        <v>91.67</v>
      </c>
      <c r="M97" s="23">
        <f t="shared" si="10"/>
        <v>456</v>
      </c>
      <c r="Q97" s="36"/>
      <c r="R97" s="36"/>
    </row>
    <row r="98" spans="2:18" ht="24" hidden="1" customHeight="1" x14ac:dyDescent="0.15">
      <c r="B98" s="20" t="str">
        <f t="shared" si="6"/>
        <v>4政治12</v>
      </c>
      <c r="C98" s="20" t="s">
        <v>74</v>
      </c>
      <c r="D98" s="24">
        <f>COUNTIFS($C$2:C98,C98)</f>
        <v>12</v>
      </c>
      <c r="E98" s="25">
        <v>86</v>
      </c>
      <c r="F98" s="25">
        <v>88</v>
      </c>
      <c r="G98" s="25">
        <v>84</v>
      </c>
      <c r="H98" s="25">
        <v>85</v>
      </c>
      <c r="I98" s="25">
        <v>85</v>
      </c>
      <c r="J98" s="31">
        <f t="shared" si="7"/>
        <v>88</v>
      </c>
      <c r="K98" s="31">
        <f t="shared" si="8"/>
        <v>84</v>
      </c>
      <c r="L98" s="32">
        <f t="shared" si="9"/>
        <v>85.33</v>
      </c>
      <c r="M98" s="23">
        <f t="shared" si="10"/>
        <v>428</v>
      </c>
      <c r="Q98" s="36"/>
      <c r="R98" s="36"/>
    </row>
    <row r="99" spans="2:18" ht="24" hidden="1" customHeight="1" x14ac:dyDescent="0.15">
      <c r="B99" s="20" t="str">
        <f t="shared" si="6"/>
        <v>4政治13</v>
      </c>
      <c r="C99" s="20" t="s">
        <v>74</v>
      </c>
      <c r="D99" s="24">
        <f>COUNTIFS($C$2:C99,C99)</f>
        <v>13</v>
      </c>
      <c r="E99" s="25">
        <v>85</v>
      </c>
      <c r="F99" s="25">
        <v>86</v>
      </c>
      <c r="G99" s="25">
        <v>83</v>
      </c>
      <c r="H99" s="25">
        <v>87</v>
      </c>
      <c r="I99" s="25">
        <v>86</v>
      </c>
      <c r="J99" s="31">
        <f t="shared" si="7"/>
        <v>87</v>
      </c>
      <c r="K99" s="31">
        <f t="shared" si="8"/>
        <v>83</v>
      </c>
      <c r="L99" s="32">
        <f t="shared" si="9"/>
        <v>85.67</v>
      </c>
      <c r="M99" s="23">
        <f t="shared" si="10"/>
        <v>427</v>
      </c>
      <c r="Q99" s="36"/>
      <c r="R99" s="36"/>
    </row>
    <row r="100" spans="2:18" ht="24" hidden="1" customHeight="1" x14ac:dyDescent="0.15">
      <c r="B100" s="20" t="str">
        <f t="shared" si="6"/>
        <v>4政治14</v>
      </c>
      <c r="C100" s="20" t="s">
        <v>74</v>
      </c>
      <c r="D100" s="41">
        <f>COUNTIFS($C$2:C100,C100)</f>
        <v>14</v>
      </c>
      <c r="E100" s="42"/>
      <c r="F100" s="42"/>
      <c r="G100" s="42"/>
      <c r="H100" s="42"/>
      <c r="I100" s="42"/>
      <c r="J100" s="43">
        <f t="shared" si="7"/>
        <v>0</v>
      </c>
      <c r="K100" s="43">
        <f t="shared" si="8"/>
        <v>0</v>
      </c>
      <c r="L100" s="44" t="e">
        <f t="shared" si="9"/>
        <v>#DIV/0!</v>
      </c>
      <c r="M100" s="23">
        <f t="shared" si="10"/>
        <v>0</v>
      </c>
      <c r="N100" s="23" t="s">
        <v>349</v>
      </c>
      <c r="Q100" s="36"/>
      <c r="R100" s="36"/>
    </row>
    <row r="101" spans="2:18" ht="24" hidden="1" customHeight="1" x14ac:dyDescent="0.15">
      <c r="B101" s="20" t="str">
        <f t="shared" si="6"/>
        <v>6历史1</v>
      </c>
      <c r="C101" s="20" t="s">
        <v>58</v>
      </c>
      <c r="D101" s="24">
        <f>COUNTIFS($C$2:C101,C101)</f>
        <v>1</v>
      </c>
      <c r="E101" s="25">
        <v>80</v>
      </c>
      <c r="F101" s="25">
        <v>80</v>
      </c>
      <c r="G101" s="25">
        <v>87</v>
      </c>
      <c r="H101" s="25">
        <v>79</v>
      </c>
      <c r="I101" s="25">
        <v>84</v>
      </c>
      <c r="J101" s="31">
        <f t="shared" si="7"/>
        <v>87</v>
      </c>
      <c r="K101" s="31">
        <f t="shared" si="8"/>
        <v>79</v>
      </c>
      <c r="L101" s="32">
        <f t="shared" si="9"/>
        <v>81.33</v>
      </c>
      <c r="M101" s="23">
        <f t="shared" si="10"/>
        <v>410</v>
      </c>
      <c r="Q101" s="36"/>
      <c r="R101" s="36"/>
    </row>
    <row r="102" spans="2:18" ht="24" hidden="1" customHeight="1" x14ac:dyDescent="0.15">
      <c r="B102" s="20" t="str">
        <f t="shared" si="6"/>
        <v>6历史2</v>
      </c>
      <c r="C102" s="20" t="s">
        <v>58</v>
      </c>
      <c r="D102" s="24">
        <f>COUNTIFS($C$2:C102,C102)</f>
        <v>2</v>
      </c>
      <c r="E102" s="25">
        <v>82</v>
      </c>
      <c r="F102" s="25">
        <v>74</v>
      </c>
      <c r="G102" s="25">
        <v>85</v>
      </c>
      <c r="H102" s="25">
        <v>81</v>
      </c>
      <c r="I102" s="25">
        <v>86</v>
      </c>
      <c r="J102" s="31">
        <f t="shared" si="7"/>
        <v>86</v>
      </c>
      <c r="K102" s="31">
        <f t="shared" si="8"/>
        <v>74</v>
      </c>
      <c r="L102" s="32">
        <f t="shared" si="9"/>
        <v>82.67</v>
      </c>
      <c r="M102" s="23">
        <f t="shared" si="10"/>
        <v>408</v>
      </c>
      <c r="Q102" s="36"/>
      <c r="R102" s="36"/>
    </row>
    <row r="103" spans="2:18" ht="24" hidden="1" customHeight="1" x14ac:dyDescent="0.15">
      <c r="B103" s="20" t="str">
        <f t="shared" si="6"/>
        <v>6历史3</v>
      </c>
      <c r="C103" s="20" t="s">
        <v>58</v>
      </c>
      <c r="D103" s="24">
        <f>COUNTIFS($C$2:C103,C103)</f>
        <v>3</v>
      </c>
      <c r="E103" s="25">
        <v>80</v>
      </c>
      <c r="F103" s="25">
        <v>76</v>
      </c>
      <c r="G103" s="25">
        <v>82</v>
      </c>
      <c r="H103" s="25">
        <v>85</v>
      </c>
      <c r="I103" s="25">
        <v>87</v>
      </c>
      <c r="J103" s="31">
        <f t="shared" si="7"/>
        <v>87</v>
      </c>
      <c r="K103" s="31">
        <f t="shared" si="8"/>
        <v>76</v>
      </c>
      <c r="L103" s="32">
        <f t="shared" si="9"/>
        <v>82.33</v>
      </c>
      <c r="M103" s="23">
        <f t="shared" si="10"/>
        <v>410</v>
      </c>
      <c r="Q103" s="36"/>
      <c r="R103" s="36"/>
    </row>
    <row r="104" spans="2:18" ht="24" hidden="1" customHeight="1" x14ac:dyDescent="0.15">
      <c r="B104" s="20" t="str">
        <f t="shared" si="6"/>
        <v>6历史4</v>
      </c>
      <c r="C104" s="20" t="s">
        <v>58</v>
      </c>
      <c r="D104" s="24">
        <f>COUNTIFS($C$2:C104,C104)</f>
        <v>4</v>
      </c>
      <c r="E104" s="25">
        <v>80</v>
      </c>
      <c r="F104" s="25">
        <v>85</v>
      </c>
      <c r="G104" s="25">
        <v>80</v>
      </c>
      <c r="H104" s="25">
        <v>85</v>
      </c>
      <c r="I104" s="25">
        <v>82</v>
      </c>
      <c r="J104" s="31">
        <f t="shared" si="7"/>
        <v>85</v>
      </c>
      <c r="K104" s="31">
        <f t="shared" si="8"/>
        <v>80</v>
      </c>
      <c r="L104" s="32">
        <f t="shared" si="9"/>
        <v>82.33</v>
      </c>
      <c r="M104" s="23">
        <f t="shared" si="10"/>
        <v>412</v>
      </c>
      <c r="Q104" s="36"/>
      <c r="R104" s="36"/>
    </row>
    <row r="105" spans="2:18" ht="24" hidden="1" customHeight="1" x14ac:dyDescent="0.15">
      <c r="B105" s="20" t="str">
        <f t="shared" si="6"/>
        <v>6历史5</v>
      </c>
      <c r="C105" s="20" t="s">
        <v>58</v>
      </c>
      <c r="D105" s="24">
        <f>COUNTIFS($C$2:C105,C105)</f>
        <v>5</v>
      </c>
      <c r="E105" s="25">
        <v>73</v>
      </c>
      <c r="F105" s="25">
        <v>84</v>
      </c>
      <c r="G105" s="25">
        <v>82</v>
      </c>
      <c r="H105" s="25">
        <v>83</v>
      </c>
      <c r="I105" s="25">
        <v>87</v>
      </c>
      <c r="J105" s="31">
        <f t="shared" si="7"/>
        <v>87</v>
      </c>
      <c r="K105" s="31">
        <f t="shared" si="8"/>
        <v>73</v>
      </c>
      <c r="L105" s="32">
        <f t="shared" si="9"/>
        <v>83</v>
      </c>
      <c r="M105" s="23">
        <f t="shared" si="10"/>
        <v>409</v>
      </c>
      <c r="Q105" s="36"/>
      <c r="R105" s="36"/>
    </row>
    <row r="106" spans="2:18" ht="24" hidden="1" customHeight="1" x14ac:dyDescent="0.15">
      <c r="B106" s="20" t="str">
        <f t="shared" si="6"/>
        <v>6历史6</v>
      </c>
      <c r="C106" s="20" t="s">
        <v>58</v>
      </c>
      <c r="D106" s="24">
        <f>COUNTIFS($C$2:C106,C106)</f>
        <v>6</v>
      </c>
      <c r="E106" s="25">
        <v>80</v>
      </c>
      <c r="F106" s="25">
        <v>78</v>
      </c>
      <c r="G106" s="25">
        <v>79</v>
      </c>
      <c r="H106" s="25">
        <v>78</v>
      </c>
      <c r="I106" s="25">
        <v>84</v>
      </c>
      <c r="J106" s="31">
        <f t="shared" si="7"/>
        <v>84</v>
      </c>
      <c r="K106" s="31">
        <f t="shared" si="8"/>
        <v>78</v>
      </c>
      <c r="L106" s="32">
        <f t="shared" si="9"/>
        <v>79</v>
      </c>
      <c r="M106" s="23">
        <f t="shared" si="10"/>
        <v>399</v>
      </c>
      <c r="Q106" s="36"/>
      <c r="R106" s="36"/>
    </row>
    <row r="107" spans="2:18" ht="24" hidden="1" customHeight="1" x14ac:dyDescent="0.15">
      <c r="B107" s="20" t="str">
        <f t="shared" si="6"/>
        <v>6历史7</v>
      </c>
      <c r="C107" s="20" t="s">
        <v>58</v>
      </c>
      <c r="D107" s="24">
        <f>COUNTIFS($C$2:C107,C107)</f>
        <v>7</v>
      </c>
      <c r="E107" s="25">
        <v>82</v>
      </c>
      <c r="F107" s="25">
        <v>81</v>
      </c>
      <c r="G107" s="25">
        <v>79</v>
      </c>
      <c r="H107" s="25">
        <v>77</v>
      </c>
      <c r="I107" s="25">
        <v>75</v>
      </c>
      <c r="J107" s="31">
        <f t="shared" si="7"/>
        <v>82</v>
      </c>
      <c r="K107" s="31">
        <f t="shared" si="8"/>
        <v>75</v>
      </c>
      <c r="L107" s="32">
        <f t="shared" si="9"/>
        <v>79</v>
      </c>
      <c r="M107" s="23">
        <f t="shared" si="10"/>
        <v>394</v>
      </c>
      <c r="Q107" s="36"/>
      <c r="R107" s="36"/>
    </row>
    <row r="108" spans="2:18" ht="24" hidden="1" customHeight="1" x14ac:dyDescent="0.15">
      <c r="B108" s="20" t="str">
        <f t="shared" si="6"/>
        <v>6历史8</v>
      </c>
      <c r="C108" s="20" t="s">
        <v>58</v>
      </c>
      <c r="D108" s="24">
        <f>COUNTIFS($C$2:C108,C108)</f>
        <v>8</v>
      </c>
      <c r="E108" s="25">
        <v>70</v>
      </c>
      <c r="F108" s="25">
        <v>70</v>
      </c>
      <c r="G108" s="25">
        <v>78</v>
      </c>
      <c r="H108" s="25">
        <v>78</v>
      </c>
      <c r="I108" s="25">
        <v>79</v>
      </c>
      <c r="J108" s="31">
        <f t="shared" si="7"/>
        <v>79</v>
      </c>
      <c r="K108" s="31">
        <f t="shared" si="8"/>
        <v>70</v>
      </c>
      <c r="L108" s="32">
        <f t="shared" si="9"/>
        <v>75.33</v>
      </c>
      <c r="M108" s="23">
        <f t="shared" si="10"/>
        <v>375</v>
      </c>
      <c r="Q108" s="36"/>
      <c r="R108" s="36"/>
    </row>
    <row r="109" spans="2:18" ht="24" hidden="1" customHeight="1" x14ac:dyDescent="0.15">
      <c r="B109" s="20" t="str">
        <f t="shared" si="6"/>
        <v>6历史9</v>
      </c>
      <c r="C109" s="20" t="s">
        <v>58</v>
      </c>
      <c r="D109" s="24">
        <f>COUNTIFS($C$2:C109,C109)</f>
        <v>9</v>
      </c>
      <c r="E109" s="25">
        <v>81</v>
      </c>
      <c r="F109" s="25">
        <v>86</v>
      </c>
      <c r="G109" s="25">
        <v>85</v>
      </c>
      <c r="H109" s="25">
        <v>83</v>
      </c>
      <c r="I109" s="25">
        <v>82</v>
      </c>
      <c r="J109" s="31">
        <f t="shared" si="7"/>
        <v>86</v>
      </c>
      <c r="K109" s="31">
        <f t="shared" si="8"/>
        <v>81</v>
      </c>
      <c r="L109" s="32">
        <f t="shared" si="9"/>
        <v>83.33</v>
      </c>
      <c r="M109" s="23">
        <f t="shared" si="10"/>
        <v>417</v>
      </c>
      <c r="Q109" s="36"/>
      <c r="R109" s="36"/>
    </row>
    <row r="110" spans="2:18" ht="24" hidden="1" customHeight="1" x14ac:dyDescent="0.15">
      <c r="B110" s="20" t="str">
        <f t="shared" si="6"/>
        <v>6历史10</v>
      </c>
      <c r="C110" s="20" t="s">
        <v>58</v>
      </c>
      <c r="D110" s="24">
        <f>COUNTIFS($C$2:C110,C110)</f>
        <v>10</v>
      </c>
      <c r="E110" s="25">
        <v>81</v>
      </c>
      <c r="F110" s="25">
        <v>85</v>
      </c>
      <c r="G110" s="25">
        <v>74</v>
      </c>
      <c r="H110" s="25">
        <v>84</v>
      </c>
      <c r="I110" s="25">
        <v>85</v>
      </c>
      <c r="J110" s="31">
        <f t="shared" si="7"/>
        <v>85</v>
      </c>
      <c r="K110" s="31">
        <f t="shared" si="8"/>
        <v>74</v>
      </c>
      <c r="L110" s="32">
        <f t="shared" si="9"/>
        <v>83.33</v>
      </c>
      <c r="M110" s="23">
        <f t="shared" si="10"/>
        <v>409</v>
      </c>
      <c r="Q110" s="36"/>
      <c r="R110" s="36"/>
    </row>
    <row r="111" spans="2:18" ht="24" hidden="1" customHeight="1" x14ac:dyDescent="0.15">
      <c r="B111" s="20" t="str">
        <f t="shared" si="6"/>
        <v>6历史11</v>
      </c>
      <c r="C111" s="20" t="s">
        <v>58</v>
      </c>
      <c r="D111" s="24">
        <f>COUNTIFS($C$2:C111,C111)</f>
        <v>11</v>
      </c>
      <c r="E111" s="25">
        <v>75</v>
      </c>
      <c r="F111" s="25">
        <v>80</v>
      </c>
      <c r="G111" s="25">
        <v>85</v>
      </c>
      <c r="H111" s="25">
        <v>84</v>
      </c>
      <c r="I111" s="25">
        <v>81</v>
      </c>
      <c r="J111" s="31">
        <f t="shared" si="7"/>
        <v>85</v>
      </c>
      <c r="K111" s="31">
        <f t="shared" si="8"/>
        <v>75</v>
      </c>
      <c r="L111" s="32">
        <f t="shared" si="9"/>
        <v>81.67</v>
      </c>
      <c r="M111" s="23">
        <f t="shared" si="10"/>
        <v>405</v>
      </c>
      <c r="Q111" s="36"/>
      <c r="R111" s="36"/>
    </row>
    <row r="112" spans="2:18" ht="24" hidden="1" customHeight="1" x14ac:dyDescent="0.15">
      <c r="B112" s="20" t="str">
        <f t="shared" si="6"/>
        <v>6历史12</v>
      </c>
      <c r="C112" s="20" t="s">
        <v>58</v>
      </c>
      <c r="D112" s="24">
        <f>COUNTIFS($C$2:C112,C112)</f>
        <v>12</v>
      </c>
      <c r="E112" s="25">
        <v>83</v>
      </c>
      <c r="F112" s="25">
        <v>73</v>
      </c>
      <c r="G112" s="25">
        <v>79</v>
      </c>
      <c r="H112" s="25">
        <v>78</v>
      </c>
      <c r="I112" s="25">
        <v>77</v>
      </c>
      <c r="J112" s="31">
        <f t="shared" si="7"/>
        <v>83</v>
      </c>
      <c r="K112" s="31">
        <f t="shared" si="8"/>
        <v>73</v>
      </c>
      <c r="L112" s="32">
        <f t="shared" si="9"/>
        <v>78</v>
      </c>
      <c r="M112" s="23">
        <f t="shared" si="10"/>
        <v>390</v>
      </c>
      <c r="Q112" s="36"/>
      <c r="R112" s="36"/>
    </row>
    <row r="113" spans="2:18" ht="24" hidden="1" customHeight="1" x14ac:dyDescent="0.15">
      <c r="B113" s="20" t="str">
        <f t="shared" si="6"/>
        <v>6历史13</v>
      </c>
      <c r="C113" s="20" t="s">
        <v>58</v>
      </c>
      <c r="D113" s="41">
        <f>COUNTIFS($C$2:C113,C113)</f>
        <v>13</v>
      </c>
      <c r="E113" s="42"/>
      <c r="F113" s="42"/>
      <c r="G113" s="42"/>
      <c r="H113" s="42"/>
      <c r="I113" s="42"/>
      <c r="J113" s="43">
        <f t="shared" si="7"/>
        <v>0</v>
      </c>
      <c r="K113" s="43">
        <f t="shared" si="8"/>
        <v>0</v>
      </c>
      <c r="L113" s="44" t="e">
        <f t="shared" si="9"/>
        <v>#DIV/0!</v>
      </c>
      <c r="M113" s="23">
        <f t="shared" si="10"/>
        <v>0</v>
      </c>
      <c r="N113" s="23" t="s">
        <v>349</v>
      </c>
      <c r="Q113" s="36"/>
      <c r="R113" s="36"/>
    </row>
    <row r="114" spans="2:18" ht="24" hidden="1" customHeight="1" x14ac:dyDescent="0.15">
      <c r="B114" s="20" t="str">
        <f t="shared" si="6"/>
        <v>7地理1</v>
      </c>
      <c r="C114" s="20" t="s">
        <v>59</v>
      </c>
      <c r="D114" s="24">
        <f>COUNTIFS($C$2:C114,C114)</f>
        <v>1</v>
      </c>
      <c r="E114" s="25">
        <v>89</v>
      </c>
      <c r="F114" s="25">
        <v>92</v>
      </c>
      <c r="G114" s="25">
        <v>91</v>
      </c>
      <c r="H114" s="25">
        <v>88</v>
      </c>
      <c r="I114" s="25">
        <v>87</v>
      </c>
      <c r="J114" s="31">
        <f t="shared" si="7"/>
        <v>92</v>
      </c>
      <c r="K114" s="31">
        <f t="shared" si="8"/>
        <v>87</v>
      </c>
      <c r="L114" s="32">
        <f t="shared" si="9"/>
        <v>89.33</v>
      </c>
      <c r="M114" s="23">
        <f t="shared" si="10"/>
        <v>447</v>
      </c>
      <c r="Q114" s="36"/>
      <c r="R114" s="36"/>
    </row>
    <row r="115" spans="2:18" ht="24" hidden="1" customHeight="1" x14ac:dyDescent="0.15">
      <c r="B115" s="20" t="str">
        <f t="shared" si="6"/>
        <v>7地理2</v>
      </c>
      <c r="C115" s="20" t="s">
        <v>59</v>
      </c>
      <c r="D115" s="24">
        <f>COUNTIFS($C$2:C115,C115)</f>
        <v>2</v>
      </c>
      <c r="E115" s="25">
        <v>83</v>
      </c>
      <c r="F115" s="25">
        <v>78</v>
      </c>
      <c r="G115" s="25">
        <v>81</v>
      </c>
      <c r="H115" s="25">
        <v>85</v>
      </c>
      <c r="I115" s="25">
        <v>75</v>
      </c>
      <c r="J115" s="31">
        <f t="shared" si="7"/>
        <v>85</v>
      </c>
      <c r="K115" s="31">
        <f t="shared" si="8"/>
        <v>75</v>
      </c>
      <c r="L115" s="32">
        <f t="shared" si="9"/>
        <v>80.67</v>
      </c>
      <c r="M115" s="23">
        <f t="shared" si="10"/>
        <v>402</v>
      </c>
      <c r="Q115" s="36"/>
      <c r="R115" s="36"/>
    </row>
    <row r="116" spans="2:18" ht="24" hidden="1" customHeight="1" x14ac:dyDescent="0.15">
      <c r="B116" s="20" t="str">
        <f t="shared" si="6"/>
        <v>7地理3</v>
      </c>
      <c r="C116" s="20" t="s">
        <v>59</v>
      </c>
      <c r="D116" s="24">
        <f>COUNTIFS($C$2:C116,C116)</f>
        <v>3</v>
      </c>
      <c r="E116" s="25">
        <v>85</v>
      </c>
      <c r="F116" s="25">
        <v>87</v>
      </c>
      <c r="G116" s="25">
        <v>89</v>
      </c>
      <c r="H116" s="25">
        <v>86</v>
      </c>
      <c r="I116" s="25">
        <v>85</v>
      </c>
      <c r="J116" s="31">
        <f t="shared" si="7"/>
        <v>89</v>
      </c>
      <c r="K116" s="31">
        <f t="shared" si="8"/>
        <v>85</v>
      </c>
      <c r="L116" s="32">
        <f t="shared" si="9"/>
        <v>86</v>
      </c>
      <c r="M116" s="23">
        <f t="shared" si="10"/>
        <v>432</v>
      </c>
      <c r="Q116" s="36"/>
      <c r="R116" s="36"/>
    </row>
    <row r="117" spans="2:18" ht="24" hidden="1" customHeight="1" x14ac:dyDescent="0.15">
      <c r="B117" s="20" t="str">
        <f t="shared" si="6"/>
        <v>7地理4</v>
      </c>
      <c r="C117" s="20" t="s">
        <v>59</v>
      </c>
      <c r="D117" s="41">
        <f>COUNTIFS($C$2:C117,C117)</f>
        <v>4</v>
      </c>
      <c r="E117" s="42"/>
      <c r="F117" s="42"/>
      <c r="G117" s="42"/>
      <c r="H117" s="42"/>
      <c r="I117" s="42"/>
      <c r="J117" s="43">
        <f t="shared" si="7"/>
        <v>0</v>
      </c>
      <c r="K117" s="43">
        <f t="shared" si="8"/>
        <v>0</v>
      </c>
      <c r="L117" s="44" t="e">
        <f t="shared" si="9"/>
        <v>#DIV/0!</v>
      </c>
      <c r="M117" s="23">
        <f t="shared" si="10"/>
        <v>0</v>
      </c>
      <c r="N117" s="23" t="s">
        <v>349</v>
      </c>
      <c r="Q117" s="36"/>
      <c r="R117" s="36"/>
    </row>
    <row r="118" spans="2:18" ht="24" hidden="1" customHeight="1" x14ac:dyDescent="0.15">
      <c r="B118" s="20" t="str">
        <f t="shared" si="6"/>
        <v>7地理5</v>
      </c>
      <c r="C118" s="20" t="s">
        <v>59</v>
      </c>
      <c r="D118" s="24">
        <f>COUNTIFS($C$2:C118,C118)</f>
        <v>5</v>
      </c>
      <c r="E118" s="25">
        <v>83</v>
      </c>
      <c r="F118" s="25">
        <v>84</v>
      </c>
      <c r="G118" s="25">
        <v>85</v>
      </c>
      <c r="H118" s="25">
        <v>85</v>
      </c>
      <c r="I118" s="25">
        <v>81</v>
      </c>
      <c r="J118" s="31">
        <f t="shared" si="7"/>
        <v>85</v>
      </c>
      <c r="K118" s="31">
        <f t="shared" si="8"/>
        <v>81</v>
      </c>
      <c r="L118" s="32">
        <f t="shared" si="9"/>
        <v>84</v>
      </c>
      <c r="M118" s="23">
        <f t="shared" si="10"/>
        <v>418</v>
      </c>
      <c r="Q118" s="36"/>
      <c r="R118" s="36"/>
    </row>
    <row r="119" spans="2:18" ht="24" hidden="1" customHeight="1" x14ac:dyDescent="0.15">
      <c r="B119" s="20" t="str">
        <f t="shared" si="6"/>
        <v>7地理6</v>
      </c>
      <c r="C119" s="20" t="s">
        <v>59</v>
      </c>
      <c r="D119" s="24">
        <f>COUNTIFS($C$2:C119,C119)</f>
        <v>6</v>
      </c>
      <c r="E119" s="25">
        <v>80</v>
      </c>
      <c r="F119" s="25">
        <v>82</v>
      </c>
      <c r="G119" s="25">
        <v>74</v>
      </c>
      <c r="H119" s="25">
        <v>85</v>
      </c>
      <c r="I119" s="25">
        <v>70</v>
      </c>
      <c r="J119" s="31">
        <f t="shared" si="7"/>
        <v>85</v>
      </c>
      <c r="K119" s="31">
        <f t="shared" si="8"/>
        <v>70</v>
      </c>
      <c r="L119" s="32">
        <f t="shared" si="9"/>
        <v>78.67</v>
      </c>
      <c r="M119" s="23">
        <f t="shared" si="10"/>
        <v>391</v>
      </c>
      <c r="Q119" s="36"/>
      <c r="R119" s="36"/>
    </row>
    <row r="120" spans="2:18" ht="24" hidden="1" customHeight="1" x14ac:dyDescent="0.15">
      <c r="B120" s="20" t="str">
        <f t="shared" si="6"/>
        <v>7地理7</v>
      </c>
      <c r="C120" s="20" t="s">
        <v>59</v>
      </c>
      <c r="D120" s="24">
        <f>COUNTIFS($C$2:C120,C120)</f>
        <v>7</v>
      </c>
      <c r="E120" s="25">
        <v>81</v>
      </c>
      <c r="F120" s="25">
        <v>78</v>
      </c>
      <c r="G120" s="25">
        <v>73</v>
      </c>
      <c r="H120" s="25">
        <v>80</v>
      </c>
      <c r="I120" s="25">
        <v>69</v>
      </c>
      <c r="J120" s="31">
        <f t="shared" si="7"/>
        <v>81</v>
      </c>
      <c r="K120" s="31">
        <f t="shared" si="8"/>
        <v>69</v>
      </c>
      <c r="L120" s="32">
        <f t="shared" si="9"/>
        <v>77</v>
      </c>
      <c r="M120" s="23">
        <f t="shared" si="10"/>
        <v>381</v>
      </c>
      <c r="Q120" s="36"/>
      <c r="R120" s="36"/>
    </row>
    <row r="121" spans="2:18" ht="24" hidden="1" customHeight="1" x14ac:dyDescent="0.15">
      <c r="B121" s="20" t="str">
        <f t="shared" ref="B121:B184" si="11">C121&amp;D121</f>
        <v>7地理8</v>
      </c>
      <c r="C121" s="20" t="s">
        <v>59</v>
      </c>
      <c r="D121" s="24">
        <f>COUNTIFS($C$2:C121,C121)</f>
        <v>8</v>
      </c>
      <c r="E121" s="25">
        <v>90</v>
      </c>
      <c r="F121" s="25">
        <v>90</v>
      </c>
      <c r="G121" s="25">
        <v>86</v>
      </c>
      <c r="H121" s="25">
        <v>90</v>
      </c>
      <c r="I121" s="25">
        <v>80</v>
      </c>
      <c r="J121" s="31">
        <f t="shared" si="7"/>
        <v>90</v>
      </c>
      <c r="K121" s="31">
        <f t="shared" si="8"/>
        <v>80</v>
      </c>
      <c r="L121" s="32">
        <f t="shared" si="9"/>
        <v>88.67</v>
      </c>
      <c r="M121" s="23">
        <f t="shared" si="10"/>
        <v>436</v>
      </c>
      <c r="Q121" s="36"/>
      <c r="R121" s="36"/>
    </row>
    <row r="122" spans="2:18" ht="24" hidden="1" customHeight="1" x14ac:dyDescent="0.15">
      <c r="B122" s="20" t="str">
        <f t="shared" si="11"/>
        <v>7地理9</v>
      </c>
      <c r="C122" s="20" t="s">
        <v>59</v>
      </c>
      <c r="D122" s="24">
        <f>COUNTIFS($C$2:C122,C122)</f>
        <v>9</v>
      </c>
      <c r="E122" s="25">
        <v>79</v>
      </c>
      <c r="F122" s="25">
        <v>86</v>
      </c>
      <c r="G122" s="25">
        <v>79</v>
      </c>
      <c r="H122" s="25">
        <v>78</v>
      </c>
      <c r="I122" s="25">
        <v>70</v>
      </c>
      <c r="J122" s="31">
        <f t="shared" si="7"/>
        <v>86</v>
      </c>
      <c r="K122" s="31">
        <f t="shared" si="8"/>
        <v>70</v>
      </c>
      <c r="L122" s="32">
        <f t="shared" si="9"/>
        <v>78.67</v>
      </c>
      <c r="M122" s="23">
        <f t="shared" si="10"/>
        <v>392</v>
      </c>
      <c r="Q122" s="36"/>
      <c r="R122" s="36"/>
    </row>
    <row r="123" spans="2:18" ht="24" hidden="1" customHeight="1" x14ac:dyDescent="0.15">
      <c r="B123" s="20" t="str">
        <f t="shared" si="11"/>
        <v>7地理10</v>
      </c>
      <c r="C123" s="20" t="s">
        <v>59</v>
      </c>
      <c r="D123" s="24">
        <f>COUNTIFS($C$2:C123,C123)</f>
        <v>10</v>
      </c>
      <c r="E123" s="25">
        <v>78</v>
      </c>
      <c r="F123" s="25">
        <v>82</v>
      </c>
      <c r="G123" s="25">
        <v>80</v>
      </c>
      <c r="H123" s="25">
        <v>77</v>
      </c>
      <c r="I123" s="25">
        <v>75</v>
      </c>
      <c r="J123" s="31">
        <f t="shared" si="7"/>
        <v>82</v>
      </c>
      <c r="K123" s="31">
        <f t="shared" si="8"/>
        <v>75</v>
      </c>
      <c r="L123" s="32">
        <f t="shared" si="9"/>
        <v>78.33</v>
      </c>
      <c r="M123" s="23">
        <f t="shared" si="10"/>
        <v>392</v>
      </c>
      <c r="Q123" s="36"/>
      <c r="R123" s="36"/>
    </row>
    <row r="124" spans="2:18" ht="24" hidden="1" customHeight="1" x14ac:dyDescent="0.15">
      <c r="B124" s="20" t="str">
        <f t="shared" si="11"/>
        <v>7地理11</v>
      </c>
      <c r="C124" s="20" t="s">
        <v>59</v>
      </c>
      <c r="D124" s="24">
        <f>COUNTIFS($C$2:C124,C124)</f>
        <v>11</v>
      </c>
      <c r="E124" s="25">
        <v>82</v>
      </c>
      <c r="F124" s="25">
        <v>80</v>
      </c>
      <c r="G124" s="25">
        <v>72</v>
      </c>
      <c r="H124" s="25">
        <v>76</v>
      </c>
      <c r="I124" s="25">
        <v>68</v>
      </c>
      <c r="J124" s="31">
        <f t="shared" si="7"/>
        <v>82</v>
      </c>
      <c r="K124" s="31">
        <f t="shared" si="8"/>
        <v>68</v>
      </c>
      <c r="L124" s="32">
        <f t="shared" si="9"/>
        <v>76</v>
      </c>
      <c r="M124" s="23">
        <f t="shared" si="10"/>
        <v>378</v>
      </c>
      <c r="Q124" s="36"/>
      <c r="R124" s="36"/>
    </row>
    <row r="125" spans="2:18" ht="24" hidden="1" customHeight="1" x14ac:dyDescent="0.15">
      <c r="B125" s="20" t="str">
        <f t="shared" si="11"/>
        <v>7地理12</v>
      </c>
      <c r="C125" s="20" t="s">
        <v>59</v>
      </c>
      <c r="D125" s="24">
        <f>COUNTIFS($C$2:C125,C125)</f>
        <v>12</v>
      </c>
      <c r="E125" s="25">
        <v>77</v>
      </c>
      <c r="F125" s="25">
        <v>75</v>
      </c>
      <c r="G125" s="25">
        <v>70</v>
      </c>
      <c r="H125" s="25">
        <v>79</v>
      </c>
      <c r="I125" s="25">
        <v>67</v>
      </c>
      <c r="J125" s="31">
        <f t="shared" si="7"/>
        <v>79</v>
      </c>
      <c r="K125" s="31">
        <f t="shared" si="8"/>
        <v>67</v>
      </c>
      <c r="L125" s="32">
        <f t="shared" si="9"/>
        <v>74</v>
      </c>
      <c r="M125" s="23">
        <f t="shared" si="10"/>
        <v>368</v>
      </c>
      <c r="Q125" s="36"/>
      <c r="R125" s="36"/>
    </row>
    <row r="126" spans="2:18" ht="24" hidden="1" customHeight="1" x14ac:dyDescent="0.15">
      <c r="B126" s="20" t="str">
        <f t="shared" si="11"/>
        <v>7地理13</v>
      </c>
      <c r="C126" s="20" t="s">
        <v>59</v>
      </c>
      <c r="D126" s="24">
        <f>COUNTIFS($C$2:C126,C126)</f>
        <v>13</v>
      </c>
      <c r="E126" s="25">
        <v>78</v>
      </c>
      <c r="F126" s="25">
        <v>88</v>
      </c>
      <c r="G126" s="25">
        <v>76</v>
      </c>
      <c r="H126" s="25">
        <v>81</v>
      </c>
      <c r="I126" s="25">
        <v>68</v>
      </c>
      <c r="J126" s="31">
        <f t="shared" si="7"/>
        <v>88</v>
      </c>
      <c r="K126" s="31">
        <f t="shared" si="8"/>
        <v>68</v>
      </c>
      <c r="L126" s="32">
        <f t="shared" si="9"/>
        <v>78.33</v>
      </c>
      <c r="M126" s="23">
        <f t="shared" si="10"/>
        <v>391</v>
      </c>
      <c r="Q126" s="36"/>
      <c r="R126" s="36"/>
    </row>
    <row r="127" spans="2:18" ht="24" hidden="1" customHeight="1" x14ac:dyDescent="0.15">
      <c r="B127" s="20" t="str">
        <f t="shared" si="11"/>
        <v>7地理14</v>
      </c>
      <c r="C127" s="20" t="s">
        <v>59</v>
      </c>
      <c r="D127" s="24">
        <f>COUNTIFS($C$2:C127,C127)</f>
        <v>14</v>
      </c>
      <c r="E127" s="25">
        <v>83</v>
      </c>
      <c r="F127" s="25">
        <v>74</v>
      </c>
      <c r="G127" s="25">
        <v>73</v>
      </c>
      <c r="H127" s="25">
        <v>76</v>
      </c>
      <c r="I127" s="25">
        <v>75</v>
      </c>
      <c r="J127" s="31">
        <f t="shared" si="7"/>
        <v>83</v>
      </c>
      <c r="K127" s="31">
        <f t="shared" si="8"/>
        <v>73</v>
      </c>
      <c r="L127" s="32">
        <f t="shared" si="9"/>
        <v>75</v>
      </c>
      <c r="M127" s="23">
        <f t="shared" si="10"/>
        <v>381</v>
      </c>
      <c r="Q127" s="36"/>
      <c r="R127" s="36"/>
    </row>
    <row r="128" spans="2:18" ht="24" hidden="1" customHeight="1" x14ac:dyDescent="0.15">
      <c r="B128" s="20" t="str">
        <f t="shared" si="11"/>
        <v>7地理15</v>
      </c>
      <c r="C128" s="20" t="s">
        <v>59</v>
      </c>
      <c r="D128" s="24">
        <f>COUNTIFS($C$2:C128,C128)</f>
        <v>15</v>
      </c>
      <c r="E128" s="25">
        <v>91</v>
      </c>
      <c r="F128" s="25">
        <v>93</v>
      </c>
      <c r="G128" s="25">
        <v>93</v>
      </c>
      <c r="H128" s="25">
        <v>92</v>
      </c>
      <c r="I128" s="25">
        <v>86</v>
      </c>
      <c r="J128" s="31">
        <f t="shared" si="7"/>
        <v>93</v>
      </c>
      <c r="K128" s="31">
        <f t="shared" si="8"/>
        <v>86</v>
      </c>
      <c r="L128" s="32">
        <f t="shared" si="9"/>
        <v>92</v>
      </c>
      <c r="M128" s="23">
        <f t="shared" si="10"/>
        <v>455</v>
      </c>
      <c r="Q128" s="36"/>
      <c r="R128" s="36"/>
    </row>
    <row r="129" spans="2:18" ht="24" hidden="1" customHeight="1" x14ac:dyDescent="0.15">
      <c r="B129" s="20" t="str">
        <f t="shared" si="11"/>
        <v>7地理16</v>
      </c>
      <c r="C129" s="20" t="s">
        <v>59</v>
      </c>
      <c r="D129" s="24">
        <f>COUNTIFS($C$2:C129,C129)</f>
        <v>16</v>
      </c>
      <c r="E129" s="25">
        <v>82</v>
      </c>
      <c r="F129" s="25">
        <v>86</v>
      </c>
      <c r="G129" s="25">
        <v>83</v>
      </c>
      <c r="H129" s="25">
        <v>85</v>
      </c>
      <c r="I129" s="25">
        <v>78</v>
      </c>
      <c r="J129" s="31">
        <f t="shared" si="7"/>
        <v>86</v>
      </c>
      <c r="K129" s="31">
        <f t="shared" si="8"/>
        <v>78</v>
      </c>
      <c r="L129" s="32">
        <f t="shared" si="9"/>
        <v>83.33</v>
      </c>
      <c r="M129" s="23">
        <f t="shared" si="10"/>
        <v>414</v>
      </c>
      <c r="Q129" s="36"/>
      <c r="R129" s="36"/>
    </row>
    <row r="130" spans="2:18" ht="24" hidden="1" customHeight="1" x14ac:dyDescent="0.15">
      <c r="B130" s="20" t="str">
        <f t="shared" si="11"/>
        <v>8物理1</v>
      </c>
      <c r="C130" s="20" t="s">
        <v>60</v>
      </c>
      <c r="D130" s="24">
        <f>COUNTIFS($C$2:C130,C130)</f>
        <v>1</v>
      </c>
      <c r="E130" s="25">
        <v>77</v>
      </c>
      <c r="F130" s="25">
        <v>77</v>
      </c>
      <c r="G130" s="25">
        <v>73</v>
      </c>
      <c r="H130" s="25">
        <v>82</v>
      </c>
      <c r="I130" s="25">
        <v>80</v>
      </c>
      <c r="J130" s="31">
        <f t="shared" ref="J130:J193" si="12">IF(COUNT(E130:I130)&gt;=5,MAX(E130:I130),0)</f>
        <v>82</v>
      </c>
      <c r="K130" s="31">
        <f t="shared" ref="K130:K193" si="13">IF(COUNT(E130:I130)&gt;=5,MIN(E130:I130),0)</f>
        <v>73</v>
      </c>
      <c r="L130" s="32">
        <f t="shared" ref="L130:L193" si="14">IF(COUNT(E130:I130)&gt;=5,ROUND((SUM(E130:I130)-SUM(J130:K130))/(COUNT(E130:I130)-2),2),AVERAGE(E130:I130))</f>
        <v>78</v>
      </c>
      <c r="M130" s="23">
        <f t="shared" si="10"/>
        <v>389</v>
      </c>
      <c r="Q130" s="36"/>
      <c r="R130" s="36"/>
    </row>
    <row r="131" spans="2:18" ht="24" hidden="1" customHeight="1" x14ac:dyDescent="0.15">
      <c r="B131" s="20" t="str">
        <f t="shared" si="11"/>
        <v>8物理2</v>
      </c>
      <c r="C131" s="20" t="s">
        <v>60</v>
      </c>
      <c r="D131" s="24">
        <f>COUNTIFS($C$2:C131,C131)</f>
        <v>2</v>
      </c>
      <c r="E131" s="25">
        <v>73</v>
      </c>
      <c r="F131" s="25">
        <v>73</v>
      </c>
      <c r="G131" s="25">
        <v>77</v>
      </c>
      <c r="H131" s="25">
        <v>78</v>
      </c>
      <c r="I131" s="25">
        <v>83</v>
      </c>
      <c r="J131" s="31">
        <f t="shared" si="12"/>
        <v>83</v>
      </c>
      <c r="K131" s="31">
        <f t="shared" si="13"/>
        <v>73</v>
      </c>
      <c r="L131" s="32">
        <f t="shared" si="14"/>
        <v>76</v>
      </c>
      <c r="M131" s="23">
        <f t="shared" ref="M131:M194" si="15">SUM(E131:I131)</f>
        <v>384</v>
      </c>
      <c r="Q131" s="36"/>
      <c r="R131" s="36"/>
    </row>
    <row r="132" spans="2:18" ht="24" hidden="1" customHeight="1" x14ac:dyDescent="0.15">
      <c r="B132" s="20" t="str">
        <f t="shared" si="11"/>
        <v>8物理3</v>
      </c>
      <c r="C132" s="20" t="s">
        <v>60</v>
      </c>
      <c r="D132" s="24">
        <f>COUNTIFS($C$2:C132,C132)</f>
        <v>3</v>
      </c>
      <c r="E132" s="25">
        <v>84</v>
      </c>
      <c r="F132" s="25">
        <v>75</v>
      </c>
      <c r="G132" s="25">
        <v>79</v>
      </c>
      <c r="H132" s="25">
        <v>84</v>
      </c>
      <c r="I132" s="25">
        <v>80</v>
      </c>
      <c r="J132" s="31">
        <f t="shared" si="12"/>
        <v>84</v>
      </c>
      <c r="K132" s="31">
        <f t="shared" si="13"/>
        <v>75</v>
      </c>
      <c r="L132" s="32">
        <f t="shared" si="14"/>
        <v>81</v>
      </c>
      <c r="M132" s="23">
        <f t="shared" si="15"/>
        <v>402</v>
      </c>
      <c r="Q132" s="36"/>
      <c r="R132" s="36"/>
    </row>
    <row r="133" spans="2:18" ht="24" hidden="1" customHeight="1" x14ac:dyDescent="0.15">
      <c r="B133" s="20" t="str">
        <f t="shared" si="11"/>
        <v>8物理4</v>
      </c>
      <c r="C133" s="20" t="s">
        <v>60</v>
      </c>
      <c r="D133" s="24">
        <f>COUNTIFS($C$2:C133,C133)</f>
        <v>4</v>
      </c>
      <c r="E133" s="25">
        <v>80</v>
      </c>
      <c r="F133" s="25">
        <v>75</v>
      </c>
      <c r="G133" s="25">
        <v>80</v>
      </c>
      <c r="H133" s="25">
        <v>80</v>
      </c>
      <c r="I133" s="25">
        <v>78</v>
      </c>
      <c r="J133" s="31">
        <f t="shared" si="12"/>
        <v>80</v>
      </c>
      <c r="K133" s="31">
        <f t="shared" si="13"/>
        <v>75</v>
      </c>
      <c r="L133" s="32">
        <f t="shared" si="14"/>
        <v>79.33</v>
      </c>
      <c r="M133" s="23">
        <f t="shared" si="15"/>
        <v>393</v>
      </c>
      <c r="Q133" s="36"/>
      <c r="R133" s="36"/>
    </row>
    <row r="134" spans="2:18" ht="24" hidden="1" customHeight="1" x14ac:dyDescent="0.15">
      <c r="B134" s="20" t="str">
        <f t="shared" si="11"/>
        <v>8物理5</v>
      </c>
      <c r="C134" s="20" t="s">
        <v>60</v>
      </c>
      <c r="D134" s="24">
        <f>COUNTIFS($C$2:C134,C134)</f>
        <v>5</v>
      </c>
      <c r="E134" s="25">
        <v>75</v>
      </c>
      <c r="F134" s="25">
        <v>83</v>
      </c>
      <c r="G134" s="25">
        <v>83</v>
      </c>
      <c r="H134" s="25">
        <v>79</v>
      </c>
      <c r="I134" s="25">
        <v>83</v>
      </c>
      <c r="J134" s="31">
        <f t="shared" si="12"/>
        <v>83</v>
      </c>
      <c r="K134" s="31">
        <f t="shared" si="13"/>
        <v>75</v>
      </c>
      <c r="L134" s="32">
        <f t="shared" si="14"/>
        <v>81.67</v>
      </c>
      <c r="M134" s="23">
        <f t="shared" si="15"/>
        <v>403</v>
      </c>
      <c r="Q134" s="36"/>
      <c r="R134" s="36"/>
    </row>
    <row r="135" spans="2:18" ht="24" hidden="1" customHeight="1" x14ac:dyDescent="0.15">
      <c r="B135" s="20" t="str">
        <f t="shared" si="11"/>
        <v>8物理6</v>
      </c>
      <c r="C135" s="20" t="s">
        <v>60</v>
      </c>
      <c r="D135" s="24">
        <f>COUNTIFS($C$2:C135,C135)</f>
        <v>6</v>
      </c>
      <c r="E135" s="25">
        <v>82</v>
      </c>
      <c r="F135" s="25">
        <v>74</v>
      </c>
      <c r="G135" s="25">
        <v>76</v>
      </c>
      <c r="H135" s="25">
        <v>81</v>
      </c>
      <c r="I135" s="25">
        <v>82</v>
      </c>
      <c r="J135" s="31">
        <f t="shared" si="12"/>
        <v>82</v>
      </c>
      <c r="K135" s="31">
        <f t="shared" si="13"/>
        <v>74</v>
      </c>
      <c r="L135" s="32">
        <f t="shared" si="14"/>
        <v>79.67</v>
      </c>
      <c r="M135" s="23">
        <f t="shared" si="15"/>
        <v>395</v>
      </c>
      <c r="Q135" s="36"/>
      <c r="R135" s="36"/>
    </row>
    <row r="136" spans="2:18" ht="24" hidden="1" customHeight="1" x14ac:dyDescent="0.15">
      <c r="B136" s="20" t="str">
        <f t="shared" si="11"/>
        <v>8物理7</v>
      </c>
      <c r="C136" s="20" t="s">
        <v>60</v>
      </c>
      <c r="D136" s="24">
        <f>COUNTIFS($C$2:C136,C136)</f>
        <v>7</v>
      </c>
      <c r="E136" s="25">
        <v>87</v>
      </c>
      <c r="F136" s="25">
        <v>85</v>
      </c>
      <c r="G136" s="25">
        <v>89</v>
      </c>
      <c r="H136" s="25">
        <v>86</v>
      </c>
      <c r="I136" s="25">
        <v>84</v>
      </c>
      <c r="J136" s="31">
        <f t="shared" si="12"/>
        <v>89</v>
      </c>
      <c r="K136" s="31">
        <f t="shared" si="13"/>
        <v>84</v>
      </c>
      <c r="L136" s="32">
        <f t="shared" si="14"/>
        <v>86</v>
      </c>
      <c r="M136" s="23">
        <f t="shared" si="15"/>
        <v>431</v>
      </c>
      <c r="Q136" s="36"/>
      <c r="R136" s="36"/>
    </row>
    <row r="137" spans="2:18" ht="24" hidden="1" customHeight="1" x14ac:dyDescent="0.15">
      <c r="B137" s="20" t="str">
        <f t="shared" si="11"/>
        <v>8物理8</v>
      </c>
      <c r="C137" s="20" t="s">
        <v>60</v>
      </c>
      <c r="D137" s="24">
        <f>COUNTIFS($C$2:C137,C137)</f>
        <v>8</v>
      </c>
      <c r="E137" s="25">
        <v>82</v>
      </c>
      <c r="F137" s="25">
        <v>76</v>
      </c>
      <c r="G137" s="25">
        <v>83</v>
      </c>
      <c r="H137" s="25">
        <v>81</v>
      </c>
      <c r="I137" s="25">
        <v>82</v>
      </c>
      <c r="J137" s="31">
        <f t="shared" si="12"/>
        <v>83</v>
      </c>
      <c r="K137" s="31">
        <f t="shared" si="13"/>
        <v>76</v>
      </c>
      <c r="L137" s="32">
        <f t="shared" si="14"/>
        <v>81.67</v>
      </c>
      <c r="M137" s="23">
        <f t="shared" si="15"/>
        <v>404</v>
      </c>
      <c r="Q137" s="36"/>
      <c r="R137" s="36"/>
    </row>
    <row r="138" spans="2:18" ht="24" hidden="1" customHeight="1" x14ac:dyDescent="0.15">
      <c r="B138" s="20" t="str">
        <f t="shared" si="11"/>
        <v>8物理9</v>
      </c>
      <c r="C138" s="20" t="s">
        <v>60</v>
      </c>
      <c r="D138" s="24">
        <f>COUNTIFS($C$2:C138,C138)</f>
        <v>9</v>
      </c>
      <c r="E138" s="25">
        <v>85</v>
      </c>
      <c r="F138" s="25">
        <v>78</v>
      </c>
      <c r="G138" s="25">
        <v>70</v>
      </c>
      <c r="H138" s="25">
        <v>79</v>
      </c>
      <c r="I138" s="25">
        <v>79</v>
      </c>
      <c r="J138" s="31">
        <f t="shared" si="12"/>
        <v>85</v>
      </c>
      <c r="K138" s="31">
        <f t="shared" si="13"/>
        <v>70</v>
      </c>
      <c r="L138" s="32">
        <f t="shared" si="14"/>
        <v>78.67</v>
      </c>
      <c r="M138" s="23">
        <f t="shared" si="15"/>
        <v>391</v>
      </c>
      <c r="Q138" s="36"/>
      <c r="R138" s="36"/>
    </row>
    <row r="139" spans="2:18" ht="24" hidden="1" customHeight="1" x14ac:dyDescent="0.15">
      <c r="B139" s="20" t="str">
        <f t="shared" si="11"/>
        <v>8物理10</v>
      </c>
      <c r="C139" s="20" t="s">
        <v>60</v>
      </c>
      <c r="D139" s="24">
        <f>COUNTIFS($C$2:C139,C139)</f>
        <v>10</v>
      </c>
      <c r="E139" s="25">
        <v>79</v>
      </c>
      <c r="F139" s="25">
        <v>80</v>
      </c>
      <c r="G139" s="25">
        <v>71</v>
      </c>
      <c r="H139" s="25">
        <v>77</v>
      </c>
      <c r="I139" s="25">
        <v>78</v>
      </c>
      <c r="J139" s="31">
        <f t="shared" si="12"/>
        <v>80</v>
      </c>
      <c r="K139" s="31">
        <f t="shared" si="13"/>
        <v>71</v>
      </c>
      <c r="L139" s="32">
        <f t="shared" si="14"/>
        <v>78</v>
      </c>
      <c r="M139" s="23">
        <f t="shared" si="15"/>
        <v>385</v>
      </c>
      <c r="Q139" s="36"/>
      <c r="R139" s="36"/>
    </row>
    <row r="140" spans="2:18" ht="24" hidden="1" customHeight="1" x14ac:dyDescent="0.15">
      <c r="B140" s="20" t="str">
        <f t="shared" si="11"/>
        <v>8物理11</v>
      </c>
      <c r="C140" s="20" t="s">
        <v>60</v>
      </c>
      <c r="D140" s="24">
        <f>COUNTIFS($C$2:C140,C140)</f>
        <v>11</v>
      </c>
      <c r="E140" s="25">
        <v>86</v>
      </c>
      <c r="F140" s="25">
        <v>82</v>
      </c>
      <c r="G140" s="25">
        <v>73</v>
      </c>
      <c r="H140" s="25">
        <v>85</v>
      </c>
      <c r="I140" s="25">
        <v>82</v>
      </c>
      <c r="J140" s="31">
        <f t="shared" si="12"/>
        <v>86</v>
      </c>
      <c r="K140" s="31">
        <f t="shared" si="13"/>
        <v>73</v>
      </c>
      <c r="L140" s="32">
        <f t="shared" si="14"/>
        <v>83</v>
      </c>
      <c r="M140" s="23">
        <f t="shared" si="15"/>
        <v>408</v>
      </c>
      <c r="Q140" s="36"/>
      <c r="R140" s="36"/>
    </row>
    <row r="141" spans="2:18" ht="24" hidden="1" customHeight="1" x14ac:dyDescent="0.15">
      <c r="B141" s="20" t="str">
        <f t="shared" si="11"/>
        <v>8物理12</v>
      </c>
      <c r="C141" s="20" t="s">
        <v>60</v>
      </c>
      <c r="D141" s="24">
        <f>COUNTIFS($C$2:C141,C141)</f>
        <v>12</v>
      </c>
      <c r="E141" s="25">
        <v>80</v>
      </c>
      <c r="F141" s="25">
        <v>85</v>
      </c>
      <c r="G141" s="25">
        <v>81</v>
      </c>
      <c r="H141" s="25">
        <v>77</v>
      </c>
      <c r="I141" s="25">
        <v>83</v>
      </c>
      <c r="J141" s="31">
        <f t="shared" si="12"/>
        <v>85</v>
      </c>
      <c r="K141" s="31">
        <f t="shared" si="13"/>
        <v>77</v>
      </c>
      <c r="L141" s="32">
        <f t="shared" si="14"/>
        <v>81.33</v>
      </c>
      <c r="M141" s="23">
        <f t="shared" si="15"/>
        <v>406</v>
      </c>
      <c r="Q141" s="36"/>
      <c r="R141" s="36"/>
    </row>
    <row r="142" spans="2:18" ht="24" hidden="1" customHeight="1" x14ac:dyDescent="0.15">
      <c r="B142" s="20" t="str">
        <f t="shared" si="11"/>
        <v>8物理13</v>
      </c>
      <c r="C142" s="20" t="s">
        <v>60</v>
      </c>
      <c r="D142" s="24">
        <f>COUNTIFS($C$2:C142,C142)</f>
        <v>13</v>
      </c>
      <c r="E142" s="25">
        <v>76</v>
      </c>
      <c r="F142" s="25">
        <v>84</v>
      </c>
      <c r="G142" s="25">
        <v>76</v>
      </c>
      <c r="H142" s="25">
        <v>81</v>
      </c>
      <c r="I142" s="25">
        <v>79</v>
      </c>
      <c r="J142" s="31">
        <f t="shared" si="12"/>
        <v>84</v>
      </c>
      <c r="K142" s="31">
        <f t="shared" si="13"/>
        <v>76</v>
      </c>
      <c r="L142" s="32">
        <f t="shared" si="14"/>
        <v>78.67</v>
      </c>
      <c r="M142" s="23">
        <f t="shared" si="15"/>
        <v>396</v>
      </c>
      <c r="Q142" s="36"/>
      <c r="R142" s="36"/>
    </row>
    <row r="143" spans="2:18" ht="24" hidden="1" customHeight="1" x14ac:dyDescent="0.15">
      <c r="B143" s="20" t="str">
        <f t="shared" si="11"/>
        <v>8物理14</v>
      </c>
      <c r="C143" s="20" t="s">
        <v>60</v>
      </c>
      <c r="D143" s="24">
        <f>COUNTIFS($C$2:C143,C143)</f>
        <v>14</v>
      </c>
      <c r="E143" s="25">
        <v>79</v>
      </c>
      <c r="F143" s="25">
        <v>80</v>
      </c>
      <c r="G143" s="25">
        <v>71</v>
      </c>
      <c r="H143" s="25">
        <v>83</v>
      </c>
      <c r="I143" s="25">
        <v>86</v>
      </c>
      <c r="J143" s="31">
        <f t="shared" si="12"/>
        <v>86</v>
      </c>
      <c r="K143" s="31">
        <f t="shared" si="13"/>
        <v>71</v>
      </c>
      <c r="L143" s="32">
        <f t="shared" si="14"/>
        <v>80.67</v>
      </c>
      <c r="M143" s="23">
        <f t="shared" si="15"/>
        <v>399</v>
      </c>
      <c r="Q143" s="36"/>
      <c r="R143" s="36"/>
    </row>
    <row r="144" spans="2:18" ht="24" hidden="1" customHeight="1" x14ac:dyDescent="0.15">
      <c r="B144" s="20" t="str">
        <f t="shared" si="11"/>
        <v>8物理15</v>
      </c>
      <c r="C144" s="20" t="s">
        <v>60</v>
      </c>
      <c r="D144" s="24">
        <f>COUNTIFS($C$2:C144,C144)</f>
        <v>15</v>
      </c>
      <c r="E144" s="25">
        <v>83</v>
      </c>
      <c r="F144" s="25">
        <v>81</v>
      </c>
      <c r="G144" s="25">
        <v>89</v>
      </c>
      <c r="H144" s="25">
        <v>83</v>
      </c>
      <c r="I144" s="25">
        <v>86</v>
      </c>
      <c r="J144" s="31">
        <f t="shared" si="12"/>
        <v>89</v>
      </c>
      <c r="K144" s="31">
        <f t="shared" si="13"/>
        <v>81</v>
      </c>
      <c r="L144" s="32">
        <f t="shared" si="14"/>
        <v>84</v>
      </c>
      <c r="M144" s="23">
        <f t="shared" si="15"/>
        <v>422</v>
      </c>
      <c r="Q144" s="36"/>
      <c r="R144" s="36"/>
    </row>
    <row r="145" spans="2:18" ht="24" hidden="1" customHeight="1" x14ac:dyDescent="0.15">
      <c r="B145" s="20" t="str">
        <f t="shared" si="11"/>
        <v>8物理16</v>
      </c>
      <c r="C145" s="20" t="s">
        <v>60</v>
      </c>
      <c r="D145" s="24">
        <f>COUNTIFS($C$2:C145,C145)</f>
        <v>16</v>
      </c>
      <c r="E145" s="25">
        <v>83</v>
      </c>
      <c r="F145" s="25">
        <v>87</v>
      </c>
      <c r="G145" s="25">
        <v>83</v>
      </c>
      <c r="H145" s="25">
        <v>77</v>
      </c>
      <c r="I145" s="25">
        <v>84</v>
      </c>
      <c r="J145" s="31">
        <f t="shared" si="12"/>
        <v>87</v>
      </c>
      <c r="K145" s="31">
        <f t="shared" si="13"/>
        <v>77</v>
      </c>
      <c r="L145" s="32">
        <f t="shared" si="14"/>
        <v>83.33</v>
      </c>
      <c r="M145" s="23">
        <f t="shared" si="15"/>
        <v>414</v>
      </c>
      <c r="Q145" s="36"/>
      <c r="R145" s="36"/>
    </row>
    <row r="146" spans="2:18" ht="24" hidden="1" customHeight="1" x14ac:dyDescent="0.15">
      <c r="B146" s="20" t="str">
        <f t="shared" si="11"/>
        <v>9化学1</v>
      </c>
      <c r="C146" s="20" t="s">
        <v>61</v>
      </c>
      <c r="D146" s="24">
        <f>COUNTIFS($C$2:C146,C146)</f>
        <v>1</v>
      </c>
      <c r="E146" s="25">
        <v>74</v>
      </c>
      <c r="F146" s="25">
        <v>78</v>
      </c>
      <c r="G146" s="25">
        <v>85</v>
      </c>
      <c r="H146" s="25">
        <v>78</v>
      </c>
      <c r="I146" s="25">
        <v>76</v>
      </c>
      <c r="J146" s="31">
        <f t="shared" si="12"/>
        <v>85</v>
      </c>
      <c r="K146" s="31">
        <f t="shared" si="13"/>
        <v>74</v>
      </c>
      <c r="L146" s="32">
        <f t="shared" si="14"/>
        <v>77.33</v>
      </c>
      <c r="M146" s="23">
        <f t="shared" si="15"/>
        <v>391</v>
      </c>
      <c r="Q146" s="36"/>
      <c r="R146" s="36"/>
    </row>
    <row r="147" spans="2:18" ht="24" hidden="1" customHeight="1" x14ac:dyDescent="0.15">
      <c r="B147" s="20" t="str">
        <f t="shared" si="11"/>
        <v>9化学2</v>
      </c>
      <c r="C147" s="20" t="s">
        <v>61</v>
      </c>
      <c r="D147" s="24">
        <f>COUNTIFS($C$2:C147,C147)</f>
        <v>2</v>
      </c>
      <c r="E147" s="25">
        <v>75</v>
      </c>
      <c r="F147" s="25">
        <v>73</v>
      </c>
      <c r="G147" s="25">
        <v>80</v>
      </c>
      <c r="H147" s="25">
        <v>79</v>
      </c>
      <c r="I147" s="25">
        <v>78</v>
      </c>
      <c r="J147" s="31">
        <f t="shared" si="12"/>
        <v>80</v>
      </c>
      <c r="K147" s="31">
        <f t="shared" si="13"/>
        <v>73</v>
      </c>
      <c r="L147" s="32">
        <f t="shared" si="14"/>
        <v>77.33</v>
      </c>
      <c r="M147" s="23">
        <f t="shared" si="15"/>
        <v>385</v>
      </c>
      <c r="Q147" s="36"/>
      <c r="R147" s="36"/>
    </row>
    <row r="148" spans="2:18" ht="24" hidden="1" customHeight="1" x14ac:dyDescent="0.15">
      <c r="B148" s="20" t="str">
        <f t="shared" si="11"/>
        <v>9化学3</v>
      </c>
      <c r="C148" s="20" t="s">
        <v>61</v>
      </c>
      <c r="D148" s="24">
        <f>COUNTIFS($C$2:C148,C148)</f>
        <v>3</v>
      </c>
      <c r="E148" s="25">
        <v>73</v>
      </c>
      <c r="F148" s="25">
        <v>75</v>
      </c>
      <c r="G148" s="25">
        <v>76</v>
      </c>
      <c r="H148" s="25">
        <v>75</v>
      </c>
      <c r="I148" s="25">
        <v>79</v>
      </c>
      <c r="J148" s="31">
        <f t="shared" si="12"/>
        <v>79</v>
      </c>
      <c r="K148" s="31">
        <f t="shared" si="13"/>
        <v>73</v>
      </c>
      <c r="L148" s="32">
        <f t="shared" si="14"/>
        <v>75.33</v>
      </c>
      <c r="M148" s="23">
        <f t="shared" si="15"/>
        <v>378</v>
      </c>
      <c r="Q148" s="36"/>
      <c r="R148" s="36"/>
    </row>
    <row r="149" spans="2:18" ht="24" hidden="1" customHeight="1" x14ac:dyDescent="0.15">
      <c r="B149" s="20" t="str">
        <f t="shared" si="11"/>
        <v>9化学4</v>
      </c>
      <c r="C149" s="20" t="s">
        <v>61</v>
      </c>
      <c r="D149" s="24">
        <f>COUNTIFS($C$2:C149,C149)</f>
        <v>4</v>
      </c>
      <c r="E149" s="25">
        <v>86</v>
      </c>
      <c r="F149" s="25">
        <v>88</v>
      </c>
      <c r="G149" s="25">
        <v>88</v>
      </c>
      <c r="H149" s="25">
        <v>81</v>
      </c>
      <c r="I149" s="25">
        <v>83</v>
      </c>
      <c r="J149" s="31">
        <f t="shared" si="12"/>
        <v>88</v>
      </c>
      <c r="K149" s="31">
        <f t="shared" si="13"/>
        <v>81</v>
      </c>
      <c r="L149" s="32">
        <f t="shared" si="14"/>
        <v>85.67</v>
      </c>
      <c r="M149" s="23">
        <f t="shared" si="15"/>
        <v>426</v>
      </c>
      <c r="Q149" s="36"/>
      <c r="R149" s="36"/>
    </row>
    <row r="150" spans="2:18" ht="24" hidden="1" customHeight="1" x14ac:dyDescent="0.15">
      <c r="B150" s="20" t="str">
        <f t="shared" si="11"/>
        <v>9化学5</v>
      </c>
      <c r="C150" s="20" t="s">
        <v>61</v>
      </c>
      <c r="D150" s="24">
        <f>COUNTIFS($C$2:C150,C150)</f>
        <v>5</v>
      </c>
      <c r="E150" s="25">
        <v>73</v>
      </c>
      <c r="F150" s="25">
        <v>83</v>
      </c>
      <c r="G150" s="25">
        <v>77</v>
      </c>
      <c r="H150" s="25">
        <v>76</v>
      </c>
      <c r="I150" s="25">
        <v>81</v>
      </c>
      <c r="J150" s="31">
        <f t="shared" si="12"/>
        <v>83</v>
      </c>
      <c r="K150" s="31">
        <f t="shared" si="13"/>
        <v>73</v>
      </c>
      <c r="L150" s="32">
        <f t="shared" si="14"/>
        <v>78</v>
      </c>
      <c r="M150" s="23">
        <f t="shared" si="15"/>
        <v>390</v>
      </c>
      <c r="Q150" s="36"/>
      <c r="R150" s="36"/>
    </row>
    <row r="151" spans="2:18" ht="24" hidden="1" customHeight="1" x14ac:dyDescent="0.15">
      <c r="B151" s="20" t="str">
        <f t="shared" si="11"/>
        <v>9化学6</v>
      </c>
      <c r="C151" s="20" t="s">
        <v>61</v>
      </c>
      <c r="D151" s="24">
        <f>COUNTIFS($C$2:C151,C151)</f>
        <v>6</v>
      </c>
      <c r="E151" s="25">
        <v>83</v>
      </c>
      <c r="F151" s="25">
        <v>86</v>
      </c>
      <c r="G151" s="25">
        <v>89</v>
      </c>
      <c r="H151" s="25">
        <v>82</v>
      </c>
      <c r="I151" s="25">
        <v>80</v>
      </c>
      <c r="J151" s="31">
        <f t="shared" si="12"/>
        <v>89</v>
      </c>
      <c r="K151" s="31">
        <f t="shared" si="13"/>
        <v>80</v>
      </c>
      <c r="L151" s="32">
        <f t="shared" si="14"/>
        <v>83.67</v>
      </c>
      <c r="M151" s="23">
        <f t="shared" si="15"/>
        <v>420</v>
      </c>
      <c r="Q151" s="36"/>
      <c r="R151" s="36"/>
    </row>
    <row r="152" spans="2:18" ht="24" hidden="1" customHeight="1" x14ac:dyDescent="0.15">
      <c r="B152" s="20" t="str">
        <f t="shared" si="11"/>
        <v>9化学7</v>
      </c>
      <c r="C152" s="20" t="s">
        <v>61</v>
      </c>
      <c r="D152" s="24">
        <f>COUNTIFS($C$2:C152,C152)</f>
        <v>7</v>
      </c>
      <c r="E152" s="25">
        <v>68</v>
      </c>
      <c r="F152" s="25">
        <v>76</v>
      </c>
      <c r="G152" s="25">
        <v>70</v>
      </c>
      <c r="H152" s="25">
        <v>76</v>
      </c>
      <c r="I152" s="25">
        <v>79</v>
      </c>
      <c r="J152" s="31">
        <f t="shared" si="12"/>
        <v>79</v>
      </c>
      <c r="K152" s="31">
        <f t="shared" si="13"/>
        <v>68</v>
      </c>
      <c r="L152" s="32">
        <f t="shared" si="14"/>
        <v>74</v>
      </c>
      <c r="M152" s="23">
        <f t="shared" si="15"/>
        <v>369</v>
      </c>
      <c r="Q152" s="36"/>
      <c r="R152" s="36"/>
    </row>
    <row r="153" spans="2:18" ht="24" hidden="1" customHeight="1" x14ac:dyDescent="0.15">
      <c r="B153" s="20" t="str">
        <f t="shared" si="11"/>
        <v>9化学8</v>
      </c>
      <c r="C153" s="20" t="s">
        <v>61</v>
      </c>
      <c r="D153" s="24">
        <f>COUNTIFS($C$2:C153,C153)</f>
        <v>8</v>
      </c>
      <c r="E153" s="25">
        <v>75</v>
      </c>
      <c r="F153" s="25">
        <v>85</v>
      </c>
      <c r="G153" s="25">
        <v>87</v>
      </c>
      <c r="H153" s="25">
        <v>94</v>
      </c>
      <c r="I153" s="25">
        <v>82</v>
      </c>
      <c r="J153" s="31">
        <f t="shared" si="12"/>
        <v>94</v>
      </c>
      <c r="K153" s="31">
        <f t="shared" si="13"/>
        <v>75</v>
      </c>
      <c r="L153" s="32">
        <f t="shared" si="14"/>
        <v>84.67</v>
      </c>
      <c r="M153" s="23">
        <f t="shared" si="15"/>
        <v>423</v>
      </c>
      <c r="Q153" s="36"/>
      <c r="R153" s="36"/>
    </row>
    <row r="154" spans="2:18" ht="24" hidden="1" customHeight="1" x14ac:dyDescent="0.15">
      <c r="B154" s="20" t="str">
        <f t="shared" si="11"/>
        <v>9化学9</v>
      </c>
      <c r="C154" s="20" t="s">
        <v>61</v>
      </c>
      <c r="D154" s="24">
        <f>COUNTIFS($C$2:C154,C154)</f>
        <v>9</v>
      </c>
      <c r="E154" s="25">
        <v>74</v>
      </c>
      <c r="F154" s="25">
        <v>81</v>
      </c>
      <c r="G154" s="25">
        <v>79</v>
      </c>
      <c r="H154" s="25">
        <v>85</v>
      </c>
      <c r="I154" s="25">
        <v>83</v>
      </c>
      <c r="J154" s="31">
        <f t="shared" si="12"/>
        <v>85</v>
      </c>
      <c r="K154" s="31">
        <f t="shared" si="13"/>
        <v>74</v>
      </c>
      <c r="L154" s="32">
        <f t="shared" si="14"/>
        <v>81</v>
      </c>
      <c r="M154" s="23">
        <f t="shared" si="15"/>
        <v>402</v>
      </c>
      <c r="Q154" s="36"/>
      <c r="R154" s="36"/>
    </row>
    <row r="155" spans="2:18" ht="24" hidden="1" customHeight="1" x14ac:dyDescent="0.15">
      <c r="B155" s="20" t="str">
        <f t="shared" si="11"/>
        <v>9化学10</v>
      </c>
      <c r="C155" s="20" t="s">
        <v>61</v>
      </c>
      <c r="D155" s="24">
        <f>COUNTIFS($C$2:C155,C155)</f>
        <v>10</v>
      </c>
      <c r="E155" s="25">
        <v>76</v>
      </c>
      <c r="F155" s="25">
        <v>82</v>
      </c>
      <c r="G155" s="25">
        <v>86</v>
      </c>
      <c r="H155" s="25">
        <v>92</v>
      </c>
      <c r="I155" s="25">
        <v>79</v>
      </c>
      <c r="J155" s="31">
        <f t="shared" si="12"/>
        <v>92</v>
      </c>
      <c r="K155" s="31">
        <f t="shared" si="13"/>
        <v>76</v>
      </c>
      <c r="L155" s="32">
        <f t="shared" si="14"/>
        <v>82.33</v>
      </c>
      <c r="M155" s="23">
        <f t="shared" si="15"/>
        <v>415</v>
      </c>
      <c r="Q155" s="36"/>
      <c r="R155" s="36"/>
    </row>
    <row r="156" spans="2:18" ht="24" hidden="1" customHeight="1" x14ac:dyDescent="0.15">
      <c r="B156" s="20" t="str">
        <f t="shared" si="11"/>
        <v>9化学11</v>
      </c>
      <c r="C156" s="20" t="s">
        <v>61</v>
      </c>
      <c r="D156" s="24">
        <f>COUNTIFS($C$2:C156,C156)</f>
        <v>11</v>
      </c>
      <c r="E156" s="25">
        <v>73</v>
      </c>
      <c r="F156" s="25">
        <v>84</v>
      </c>
      <c r="G156" s="25">
        <v>79</v>
      </c>
      <c r="H156" s="25">
        <v>84</v>
      </c>
      <c r="I156" s="25">
        <v>82</v>
      </c>
      <c r="J156" s="31">
        <f t="shared" si="12"/>
        <v>84</v>
      </c>
      <c r="K156" s="31">
        <f t="shared" si="13"/>
        <v>73</v>
      </c>
      <c r="L156" s="32">
        <f t="shared" si="14"/>
        <v>81.67</v>
      </c>
      <c r="M156" s="23">
        <f t="shared" si="15"/>
        <v>402</v>
      </c>
      <c r="Q156" s="36"/>
      <c r="R156" s="36"/>
    </row>
    <row r="157" spans="2:18" ht="24" hidden="1" customHeight="1" x14ac:dyDescent="0.15">
      <c r="B157" s="20" t="str">
        <f t="shared" si="11"/>
        <v>9化学12</v>
      </c>
      <c r="C157" s="20" t="s">
        <v>61</v>
      </c>
      <c r="D157" s="24">
        <f>COUNTIFS($C$2:C157,C157)</f>
        <v>12</v>
      </c>
      <c r="E157" s="25">
        <v>69</v>
      </c>
      <c r="F157" s="25">
        <v>76</v>
      </c>
      <c r="G157" s="25">
        <v>71</v>
      </c>
      <c r="H157" s="25">
        <v>74</v>
      </c>
      <c r="I157" s="25">
        <v>75</v>
      </c>
      <c r="J157" s="31">
        <f t="shared" si="12"/>
        <v>76</v>
      </c>
      <c r="K157" s="31">
        <f t="shared" si="13"/>
        <v>69</v>
      </c>
      <c r="L157" s="32">
        <f t="shared" si="14"/>
        <v>73.33</v>
      </c>
      <c r="M157" s="23">
        <f t="shared" si="15"/>
        <v>365</v>
      </c>
      <c r="Q157" s="36"/>
      <c r="R157" s="36"/>
    </row>
    <row r="158" spans="2:18" ht="24" hidden="1" customHeight="1" x14ac:dyDescent="0.15">
      <c r="B158" s="20" t="str">
        <f t="shared" si="11"/>
        <v>9化学13</v>
      </c>
      <c r="C158" s="20" t="s">
        <v>61</v>
      </c>
      <c r="D158" s="24">
        <f>COUNTIFS($C$2:C158,C158)</f>
        <v>13</v>
      </c>
      <c r="E158" s="25">
        <v>75</v>
      </c>
      <c r="F158" s="25">
        <v>82</v>
      </c>
      <c r="G158" s="25">
        <v>82</v>
      </c>
      <c r="H158" s="25">
        <v>86</v>
      </c>
      <c r="I158" s="25">
        <v>85</v>
      </c>
      <c r="J158" s="31">
        <f t="shared" si="12"/>
        <v>86</v>
      </c>
      <c r="K158" s="31">
        <f t="shared" si="13"/>
        <v>75</v>
      </c>
      <c r="L158" s="32">
        <f t="shared" si="14"/>
        <v>83</v>
      </c>
      <c r="M158" s="23">
        <f t="shared" si="15"/>
        <v>410</v>
      </c>
      <c r="Q158" s="36"/>
      <c r="R158" s="36"/>
    </row>
    <row r="159" spans="2:18" ht="24" hidden="1" customHeight="1" x14ac:dyDescent="0.15">
      <c r="B159" s="20" t="str">
        <f t="shared" si="11"/>
        <v>a生物1</v>
      </c>
      <c r="C159" s="20" t="s">
        <v>62</v>
      </c>
      <c r="D159" s="24">
        <f>COUNTIFS($C$2:C159,C159)</f>
        <v>1</v>
      </c>
      <c r="E159" s="25">
        <v>83</v>
      </c>
      <c r="F159" s="25">
        <v>79</v>
      </c>
      <c r="G159" s="25">
        <v>81</v>
      </c>
      <c r="H159" s="25">
        <v>80</v>
      </c>
      <c r="I159" s="25">
        <v>85</v>
      </c>
      <c r="J159" s="31">
        <f t="shared" si="12"/>
        <v>85</v>
      </c>
      <c r="K159" s="31">
        <f t="shared" si="13"/>
        <v>79</v>
      </c>
      <c r="L159" s="32">
        <f t="shared" si="14"/>
        <v>81.33</v>
      </c>
      <c r="M159" s="23">
        <f t="shared" si="15"/>
        <v>408</v>
      </c>
      <c r="Q159" s="36"/>
      <c r="R159" s="36"/>
    </row>
    <row r="160" spans="2:18" ht="24" hidden="1" customHeight="1" x14ac:dyDescent="0.15">
      <c r="B160" s="20" t="str">
        <f t="shared" si="11"/>
        <v>a生物2</v>
      </c>
      <c r="C160" s="20" t="s">
        <v>62</v>
      </c>
      <c r="D160" s="24">
        <f>COUNTIFS($C$2:C160,C160)</f>
        <v>2</v>
      </c>
      <c r="E160" s="25">
        <v>80</v>
      </c>
      <c r="F160" s="25">
        <v>86</v>
      </c>
      <c r="G160" s="25">
        <v>92</v>
      </c>
      <c r="H160" s="25">
        <v>82</v>
      </c>
      <c r="I160" s="25">
        <v>85</v>
      </c>
      <c r="J160" s="31">
        <f t="shared" si="12"/>
        <v>92</v>
      </c>
      <c r="K160" s="31">
        <f t="shared" si="13"/>
        <v>80</v>
      </c>
      <c r="L160" s="32">
        <f t="shared" si="14"/>
        <v>84.33</v>
      </c>
      <c r="M160" s="23">
        <f t="shared" si="15"/>
        <v>425</v>
      </c>
      <c r="Q160" s="36"/>
      <c r="R160" s="36"/>
    </row>
    <row r="161" spans="2:18" ht="24" hidden="1" customHeight="1" x14ac:dyDescent="0.15">
      <c r="B161" s="20" t="str">
        <f t="shared" si="11"/>
        <v>a生物3</v>
      </c>
      <c r="C161" s="20" t="s">
        <v>62</v>
      </c>
      <c r="D161" s="24">
        <f>COUNTIFS($C$2:C161,C161)</f>
        <v>3</v>
      </c>
      <c r="E161" s="25">
        <v>79</v>
      </c>
      <c r="F161" s="25">
        <v>82</v>
      </c>
      <c r="G161" s="25">
        <v>75</v>
      </c>
      <c r="H161" s="25">
        <v>78</v>
      </c>
      <c r="I161" s="25">
        <v>84</v>
      </c>
      <c r="J161" s="31">
        <f t="shared" si="12"/>
        <v>84</v>
      </c>
      <c r="K161" s="31">
        <f t="shared" si="13"/>
        <v>75</v>
      </c>
      <c r="L161" s="32">
        <f t="shared" si="14"/>
        <v>79.67</v>
      </c>
      <c r="M161" s="23">
        <f t="shared" si="15"/>
        <v>398</v>
      </c>
      <c r="Q161" s="36"/>
      <c r="R161" s="36"/>
    </row>
    <row r="162" spans="2:18" ht="24" hidden="1" customHeight="1" x14ac:dyDescent="0.15">
      <c r="B162" s="20" t="str">
        <f t="shared" si="11"/>
        <v>a生物4</v>
      </c>
      <c r="C162" s="20" t="s">
        <v>62</v>
      </c>
      <c r="D162" s="24">
        <f>COUNTIFS($C$2:C162,C162)</f>
        <v>4</v>
      </c>
      <c r="E162" s="25">
        <v>94</v>
      </c>
      <c r="F162" s="25">
        <v>90</v>
      </c>
      <c r="G162" s="25">
        <v>89</v>
      </c>
      <c r="H162" s="25">
        <v>82</v>
      </c>
      <c r="I162" s="25">
        <v>89</v>
      </c>
      <c r="J162" s="31">
        <f t="shared" si="12"/>
        <v>94</v>
      </c>
      <c r="K162" s="31">
        <f t="shared" si="13"/>
        <v>82</v>
      </c>
      <c r="L162" s="32">
        <f t="shared" si="14"/>
        <v>89.33</v>
      </c>
      <c r="M162" s="23">
        <f t="shared" si="15"/>
        <v>444</v>
      </c>
      <c r="Q162" s="36"/>
      <c r="R162" s="36"/>
    </row>
    <row r="163" spans="2:18" ht="24" hidden="1" customHeight="1" x14ac:dyDescent="0.15">
      <c r="B163" s="20" t="str">
        <f t="shared" si="11"/>
        <v>a生物5</v>
      </c>
      <c r="C163" s="20" t="s">
        <v>62</v>
      </c>
      <c r="D163" s="24">
        <f>COUNTIFS($C$2:C163,C163)</f>
        <v>5</v>
      </c>
      <c r="E163" s="25">
        <v>75</v>
      </c>
      <c r="F163" s="25">
        <v>76</v>
      </c>
      <c r="G163" s="25">
        <v>86</v>
      </c>
      <c r="H163" s="25">
        <v>74</v>
      </c>
      <c r="I163" s="25">
        <v>84</v>
      </c>
      <c r="J163" s="31">
        <f t="shared" si="12"/>
        <v>86</v>
      </c>
      <c r="K163" s="31">
        <f t="shared" si="13"/>
        <v>74</v>
      </c>
      <c r="L163" s="32">
        <f t="shared" si="14"/>
        <v>78.33</v>
      </c>
      <c r="M163" s="23">
        <f t="shared" si="15"/>
        <v>395</v>
      </c>
      <c r="Q163" s="36"/>
      <c r="R163" s="36"/>
    </row>
    <row r="164" spans="2:18" ht="24" hidden="1" customHeight="1" x14ac:dyDescent="0.15">
      <c r="B164" s="20" t="str">
        <f t="shared" si="11"/>
        <v>a生物6</v>
      </c>
      <c r="C164" s="20" t="s">
        <v>62</v>
      </c>
      <c r="D164" s="24">
        <f>COUNTIFS($C$2:C164,C164)</f>
        <v>6</v>
      </c>
      <c r="E164" s="25">
        <v>80</v>
      </c>
      <c r="F164" s="25">
        <v>80</v>
      </c>
      <c r="G164" s="25">
        <v>85</v>
      </c>
      <c r="H164" s="25">
        <v>78</v>
      </c>
      <c r="I164" s="25">
        <v>86</v>
      </c>
      <c r="J164" s="31">
        <f t="shared" si="12"/>
        <v>86</v>
      </c>
      <c r="K164" s="31">
        <f t="shared" si="13"/>
        <v>78</v>
      </c>
      <c r="L164" s="32">
        <f t="shared" si="14"/>
        <v>81.67</v>
      </c>
      <c r="M164" s="23">
        <f t="shared" si="15"/>
        <v>409</v>
      </c>
      <c r="Q164" s="36"/>
      <c r="R164" s="36"/>
    </row>
    <row r="165" spans="2:18" ht="24" hidden="1" customHeight="1" x14ac:dyDescent="0.15">
      <c r="B165" s="20" t="str">
        <f t="shared" si="11"/>
        <v>a生物7</v>
      </c>
      <c r="C165" s="20" t="s">
        <v>62</v>
      </c>
      <c r="D165" s="24">
        <f>COUNTIFS($C$2:C165,C165)</f>
        <v>7</v>
      </c>
      <c r="E165" s="25">
        <v>86</v>
      </c>
      <c r="F165" s="25">
        <v>85</v>
      </c>
      <c r="G165" s="25">
        <v>91</v>
      </c>
      <c r="H165" s="25">
        <v>87</v>
      </c>
      <c r="I165" s="25">
        <v>88</v>
      </c>
      <c r="J165" s="31">
        <f t="shared" si="12"/>
        <v>91</v>
      </c>
      <c r="K165" s="31">
        <f t="shared" si="13"/>
        <v>85</v>
      </c>
      <c r="L165" s="32">
        <f t="shared" si="14"/>
        <v>87</v>
      </c>
      <c r="M165" s="23">
        <f t="shared" si="15"/>
        <v>437</v>
      </c>
      <c r="Q165" s="36"/>
      <c r="R165" s="36"/>
    </row>
    <row r="166" spans="2:18" ht="24" hidden="1" customHeight="1" x14ac:dyDescent="0.15">
      <c r="B166" s="20" t="str">
        <f t="shared" si="11"/>
        <v>a生物8</v>
      </c>
      <c r="C166" s="20" t="s">
        <v>62</v>
      </c>
      <c r="D166" s="24">
        <f>COUNTIFS($C$2:C166,C166)</f>
        <v>8</v>
      </c>
      <c r="E166" s="25">
        <v>83</v>
      </c>
      <c r="F166" s="25">
        <v>86</v>
      </c>
      <c r="G166" s="25">
        <v>88</v>
      </c>
      <c r="H166" s="25">
        <v>80</v>
      </c>
      <c r="I166" s="25">
        <v>85</v>
      </c>
      <c r="J166" s="31">
        <f t="shared" si="12"/>
        <v>88</v>
      </c>
      <c r="K166" s="31">
        <f t="shared" si="13"/>
        <v>80</v>
      </c>
      <c r="L166" s="32">
        <f t="shared" si="14"/>
        <v>84.67</v>
      </c>
      <c r="M166" s="23">
        <f t="shared" si="15"/>
        <v>422</v>
      </c>
      <c r="Q166" s="36"/>
      <c r="R166" s="36"/>
    </row>
    <row r="167" spans="2:18" ht="24" hidden="1" customHeight="1" x14ac:dyDescent="0.15">
      <c r="B167" s="20" t="str">
        <f t="shared" si="11"/>
        <v>a生物9</v>
      </c>
      <c r="C167" s="20" t="s">
        <v>62</v>
      </c>
      <c r="D167" s="24">
        <f>COUNTIFS($C$2:C167,C167)</f>
        <v>9</v>
      </c>
      <c r="E167" s="25">
        <v>77</v>
      </c>
      <c r="F167" s="25">
        <v>84</v>
      </c>
      <c r="G167" s="25">
        <v>88</v>
      </c>
      <c r="H167" s="25">
        <v>81</v>
      </c>
      <c r="I167" s="25">
        <v>86</v>
      </c>
      <c r="J167" s="31">
        <f t="shared" si="12"/>
        <v>88</v>
      </c>
      <c r="K167" s="31">
        <f t="shared" si="13"/>
        <v>77</v>
      </c>
      <c r="L167" s="32">
        <f t="shared" si="14"/>
        <v>83.67</v>
      </c>
      <c r="M167" s="23">
        <f t="shared" si="15"/>
        <v>416</v>
      </c>
      <c r="Q167" s="36"/>
      <c r="R167" s="36"/>
    </row>
    <row r="168" spans="2:18" ht="24" hidden="1" customHeight="1" x14ac:dyDescent="0.15">
      <c r="B168" s="20" t="str">
        <f t="shared" si="11"/>
        <v>a生物10</v>
      </c>
      <c r="C168" s="20" t="s">
        <v>62</v>
      </c>
      <c r="D168" s="24">
        <f>COUNTIFS($C$2:C168,C168)</f>
        <v>10</v>
      </c>
      <c r="E168" s="25">
        <v>86</v>
      </c>
      <c r="F168" s="25">
        <v>83</v>
      </c>
      <c r="G168" s="25">
        <v>80</v>
      </c>
      <c r="H168" s="25">
        <v>75</v>
      </c>
      <c r="I168" s="25">
        <v>83</v>
      </c>
      <c r="J168" s="31">
        <f t="shared" si="12"/>
        <v>86</v>
      </c>
      <c r="K168" s="31">
        <f t="shared" si="13"/>
        <v>75</v>
      </c>
      <c r="L168" s="32">
        <f t="shared" si="14"/>
        <v>82</v>
      </c>
      <c r="M168" s="23">
        <f t="shared" si="15"/>
        <v>407</v>
      </c>
      <c r="Q168" s="36"/>
      <c r="R168" s="36"/>
    </row>
    <row r="169" spans="2:18" ht="24" hidden="1" customHeight="1" x14ac:dyDescent="0.15">
      <c r="B169" s="20" t="str">
        <f t="shared" si="11"/>
        <v>a生物11</v>
      </c>
      <c r="C169" s="20" t="s">
        <v>62</v>
      </c>
      <c r="D169" s="24">
        <f>COUNTIFS($C$2:C169,C169)</f>
        <v>11</v>
      </c>
      <c r="E169" s="25">
        <v>75</v>
      </c>
      <c r="F169" s="25">
        <v>82</v>
      </c>
      <c r="G169" s="25">
        <v>84</v>
      </c>
      <c r="H169" s="25">
        <v>78</v>
      </c>
      <c r="I169" s="25">
        <v>85</v>
      </c>
      <c r="J169" s="31">
        <f t="shared" si="12"/>
        <v>85</v>
      </c>
      <c r="K169" s="31">
        <f t="shared" si="13"/>
        <v>75</v>
      </c>
      <c r="L169" s="32">
        <f t="shared" si="14"/>
        <v>81.33</v>
      </c>
      <c r="M169" s="23">
        <f t="shared" si="15"/>
        <v>404</v>
      </c>
      <c r="Q169" s="36"/>
      <c r="R169" s="36"/>
    </row>
    <row r="170" spans="2:18" ht="24" hidden="1" customHeight="1" x14ac:dyDescent="0.15">
      <c r="B170" s="20" t="str">
        <f t="shared" si="11"/>
        <v>a生物12</v>
      </c>
      <c r="C170" s="20" t="s">
        <v>62</v>
      </c>
      <c r="D170" s="24">
        <f>COUNTIFS($C$2:C170,C170)</f>
        <v>12</v>
      </c>
      <c r="E170" s="25">
        <v>81</v>
      </c>
      <c r="F170" s="25">
        <v>80</v>
      </c>
      <c r="G170" s="25">
        <v>87</v>
      </c>
      <c r="H170" s="25">
        <v>80</v>
      </c>
      <c r="I170" s="25">
        <v>87</v>
      </c>
      <c r="J170" s="31">
        <f t="shared" si="12"/>
        <v>87</v>
      </c>
      <c r="K170" s="31">
        <f t="shared" si="13"/>
        <v>80</v>
      </c>
      <c r="L170" s="32">
        <f t="shared" si="14"/>
        <v>82.67</v>
      </c>
      <c r="M170" s="23">
        <f t="shared" si="15"/>
        <v>415</v>
      </c>
      <c r="Q170" s="36"/>
      <c r="R170" s="36"/>
    </row>
    <row r="171" spans="2:18" ht="24" hidden="1" customHeight="1" x14ac:dyDescent="0.15">
      <c r="B171" s="20" t="str">
        <f t="shared" si="11"/>
        <v>a生物13</v>
      </c>
      <c r="C171" s="20" t="s">
        <v>62</v>
      </c>
      <c r="D171" s="24">
        <f>COUNTIFS($C$2:C171,C171)</f>
        <v>13</v>
      </c>
      <c r="E171" s="25">
        <v>80</v>
      </c>
      <c r="F171" s="25">
        <v>82</v>
      </c>
      <c r="G171" s="25">
        <v>85</v>
      </c>
      <c r="H171" s="25">
        <v>78</v>
      </c>
      <c r="I171" s="25">
        <v>86</v>
      </c>
      <c r="J171" s="31">
        <f t="shared" si="12"/>
        <v>86</v>
      </c>
      <c r="K171" s="31">
        <f t="shared" si="13"/>
        <v>78</v>
      </c>
      <c r="L171" s="32">
        <f t="shared" si="14"/>
        <v>82.33</v>
      </c>
      <c r="M171" s="23">
        <f t="shared" si="15"/>
        <v>411</v>
      </c>
      <c r="Q171" s="36"/>
      <c r="R171" s="36"/>
    </row>
    <row r="172" spans="2:18" ht="24" hidden="1" customHeight="1" x14ac:dyDescent="0.15">
      <c r="B172" s="20" t="str">
        <f t="shared" si="11"/>
        <v>a生物14</v>
      </c>
      <c r="C172" s="20" t="s">
        <v>62</v>
      </c>
      <c r="D172" s="24">
        <f>COUNTIFS($C$2:C172,C172)</f>
        <v>14</v>
      </c>
      <c r="E172" s="25">
        <v>78</v>
      </c>
      <c r="F172" s="25">
        <v>79</v>
      </c>
      <c r="G172" s="25">
        <v>87</v>
      </c>
      <c r="H172" s="25">
        <v>76</v>
      </c>
      <c r="I172" s="25">
        <v>80</v>
      </c>
      <c r="J172" s="31">
        <f t="shared" si="12"/>
        <v>87</v>
      </c>
      <c r="K172" s="31">
        <f t="shared" si="13"/>
        <v>76</v>
      </c>
      <c r="L172" s="32">
        <f t="shared" si="14"/>
        <v>79</v>
      </c>
      <c r="M172" s="23">
        <f t="shared" si="15"/>
        <v>400</v>
      </c>
      <c r="Q172" s="36"/>
      <c r="R172" s="36"/>
    </row>
    <row r="173" spans="2:18" ht="24" hidden="1" customHeight="1" x14ac:dyDescent="0.15">
      <c r="B173" s="20" t="str">
        <f t="shared" si="11"/>
        <v>a生物15</v>
      </c>
      <c r="C173" s="20" t="s">
        <v>62</v>
      </c>
      <c r="D173" s="24">
        <f>COUNTIFS($C$2:C173,C173)</f>
        <v>15</v>
      </c>
      <c r="E173" s="25">
        <v>75</v>
      </c>
      <c r="F173" s="25">
        <v>81</v>
      </c>
      <c r="G173" s="25">
        <v>74</v>
      </c>
      <c r="H173" s="25">
        <v>75</v>
      </c>
      <c r="I173" s="25">
        <v>85</v>
      </c>
      <c r="J173" s="31">
        <f t="shared" si="12"/>
        <v>85</v>
      </c>
      <c r="K173" s="31">
        <f t="shared" si="13"/>
        <v>74</v>
      </c>
      <c r="L173" s="32">
        <f t="shared" si="14"/>
        <v>77</v>
      </c>
      <c r="M173" s="23">
        <f t="shared" si="15"/>
        <v>390</v>
      </c>
      <c r="Q173" s="36"/>
      <c r="R173" s="36"/>
    </row>
    <row r="174" spans="2:18" ht="24" hidden="1" customHeight="1" x14ac:dyDescent="0.15">
      <c r="B174" s="20" t="str">
        <f t="shared" si="11"/>
        <v>a生物16</v>
      </c>
      <c r="C174" s="20" t="s">
        <v>62</v>
      </c>
      <c r="D174" s="24">
        <f>COUNTIFS($C$2:C174,C174)</f>
        <v>16</v>
      </c>
      <c r="E174" s="25">
        <v>84</v>
      </c>
      <c r="F174" s="25">
        <v>83</v>
      </c>
      <c r="G174" s="25">
        <v>90</v>
      </c>
      <c r="H174" s="25">
        <v>80</v>
      </c>
      <c r="I174" s="25">
        <v>90</v>
      </c>
      <c r="J174" s="31">
        <f t="shared" si="12"/>
        <v>90</v>
      </c>
      <c r="K174" s="31">
        <f t="shared" si="13"/>
        <v>80</v>
      </c>
      <c r="L174" s="32">
        <f t="shared" si="14"/>
        <v>85.67</v>
      </c>
      <c r="M174" s="23">
        <f t="shared" si="15"/>
        <v>427</v>
      </c>
      <c r="Q174" s="36"/>
      <c r="R174" s="36"/>
    </row>
    <row r="175" spans="2:18" ht="24" hidden="1" customHeight="1" x14ac:dyDescent="0.15">
      <c r="B175" s="20" t="str">
        <f t="shared" si="11"/>
        <v>a生物17</v>
      </c>
      <c r="C175" s="20" t="s">
        <v>62</v>
      </c>
      <c r="D175" s="24">
        <f>COUNTIFS($C$2:C175,C175)</f>
        <v>17</v>
      </c>
      <c r="E175" s="25">
        <v>83</v>
      </c>
      <c r="F175" s="25">
        <v>84</v>
      </c>
      <c r="G175" s="25">
        <v>83</v>
      </c>
      <c r="H175" s="25">
        <v>80</v>
      </c>
      <c r="I175" s="25">
        <v>87</v>
      </c>
      <c r="J175" s="31">
        <f t="shared" si="12"/>
        <v>87</v>
      </c>
      <c r="K175" s="31">
        <f t="shared" si="13"/>
        <v>80</v>
      </c>
      <c r="L175" s="32">
        <f t="shared" si="14"/>
        <v>83.33</v>
      </c>
      <c r="M175" s="23">
        <f t="shared" si="15"/>
        <v>417</v>
      </c>
      <c r="Q175" s="36"/>
      <c r="R175" s="36"/>
    </row>
    <row r="176" spans="2:18" ht="24" hidden="1" customHeight="1" x14ac:dyDescent="0.15">
      <c r="B176" s="20" t="str">
        <f t="shared" si="11"/>
        <v>b体育1</v>
      </c>
      <c r="C176" s="20" t="s">
        <v>46</v>
      </c>
      <c r="D176" s="24">
        <f>COUNTIFS($C$2:C176,C176)</f>
        <v>1</v>
      </c>
      <c r="E176" s="25">
        <v>78</v>
      </c>
      <c r="F176" s="25">
        <v>86</v>
      </c>
      <c r="G176" s="25">
        <v>88</v>
      </c>
      <c r="H176" s="25">
        <v>78</v>
      </c>
      <c r="I176" s="25">
        <v>86</v>
      </c>
      <c r="J176" s="31">
        <f t="shared" si="12"/>
        <v>88</v>
      </c>
      <c r="K176" s="31">
        <f t="shared" si="13"/>
        <v>78</v>
      </c>
      <c r="L176" s="32">
        <f t="shared" si="14"/>
        <v>83.33</v>
      </c>
      <c r="M176" s="23">
        <f t="shared" si="15"/>
        <v>416</v>
      </c>
      <c r="Q176" s="36"/>
      <c r="R176" s="36"/>
    </row>
    <row r="177" spans="2:18" ht="24" hidden="1" customHeight="1" x14ac:dyDescent="0.15">
      <c r="B177" s="20" t="str">
        <f t="shared" si="11"/>
        <v>b体育2</v>
      </c>
      <c r="C177" s="20" t="s">
        <v>46</v>
      </c>
      <c r="D177" s="24">
        <f>COUNTIFS($C$2:C177,C177)</f>
        <v>2</v>
      </c>
      <c r="E177" s="25">
        <v>85</v>
      </c>
      <c r="F177" s="25">
        <v>79</v>
      </c>
      <c r="G177" s="25">
        <v>86</v>
      </c>
      <c r="H177" s="25">
        <v>81</v>
      </c>
      <c r="I177" s="25">
        <v>85</v>
      </c>
      <c r="J177" s="31">
        <f t="shared" si="12"/>
        <v>86</v>
      </c>
      <c r="K177" s="31">
        <f t="shared" si="13"/>
        <v>79</v>
      </c>
      <c r="L177" s="32">
        <f t="shared" si="14"/>
        <v>83.67</v>
      </c>
      <c r="M177" s="23">
        <f t="shared" si="15"/>
        <v>416</v>
      </c>
      <c r="Q177" s="36"/>
      <c r="R177" s="36"/>
    </row>
    <row r="178" spans="2:18" ht="24" hidden="1" customHeight="1" x14ac:dyDescent="0.15">
      <c r="B178" s="20" t="str">
        <f t="shared" si="11"/>
        <v>b体育3</v>
      </c>
      <c r="C178" s="20" t="s">
        <v>46</v>
      </c>
      <c r="D178" s="24">
        <f>COUNTIFS($C$2:C178,C178)</f>
        <v>3</v>
      </c>
      <c r="E178" s="25">
        <v>79</v>
      </c>
      <c r="F178" s="25">
        <v>74</v>
      </c>
      <c r="G178" s="25">
        <v>78</v>
      </c>
      <c r="H178" s="25">
        <v>74</v>
      </c>
      <c r="I178" s="25">
        <v>82</v>
      </c>
      <c r="J178" s="31">
        <f t="shared" si="12"/>
        <v>82</v>
      </c>
      <c r="K178" s="31">
        <f t="shared" si="13"/>
        <v>74</v>
      </c>
      <c r="L178" s="32">
        <f t="shared" si="14"/>
        <v>77</v>
      </c>
      <c r="M178" s="23">
        <f t="shared" si="15"/>
        <v>387</v>
      </c>
      <c r="Q178" s="36"/>
      <c r="R178" s="36"/>
    </row>
    <row r="179" spans="2:18" ht="24" hidden="1" customHeight="1" x14ac:dyDescent="0.15">
      <c r="B179" s="20" t="str">
        <f t="shared" si="11"/>
        <v>b体育4</v>
      </c>
      <c r="C179" s="20" t="s">
        <v>46</v>
      </c>
      <c r="D179" s="24">
        <f>COUNTIFS($C$2:C179,C179)</f>
        <v>4</v>
      </c>
      <c r="E179" s="25">
        <v>80</v>
      </c>
      <c r="F179" s="25">
        <v>83</v>
      </c>
      <c r="G179" s="25">
        <v>84</v>
      </c>
      <c r="H179" s="25">
        <v>77</v>
      </c>
      <c r="I179" s="25">
        <v>85</v>
      </c>
      <c r="J179" s="31">
        <f t="shared" si="12"/>
        <v>85</v>
      </c>
      <c r="K179" s="31">
        <f t="shared" si="13"/>
        <v>77</v>
      </c>
      <c r="L179" s="32">
        <f t="shared" si="14"/>
        <v>82.33</v>
      </c>
      <c r="M179" s="23">
        <f t="shared" si="15"/>
        <v>409</v>
      </c>
      <c r="Q179" s="36"/>
      <c r="R179" s="36"/>
    </row>
    <row r="180" spans="2:18" ht="24" hidden="1" customHeight="1" x14ac:dyDescent="0.15">
      <c r="B180" s="20" t="str">
        <f t="shared" si="11"/>
        <v>b体育5</v>
      </c>
      <c r="C180" s="20" t="s">
        <v>46</v>
      </c>
      <c r="D180" s="24">
        <f>COUNTIFS($C$2:C180,C180)</f>
        <v>5</v>
      </c>
      <c r="E180" s="25">
        <v>83</v>
      </c>
      <c r="F180" s="25">
        <v>73</v>
      </c>
      <c r="G180" s="25">
        <v>84</v>
      </c>
      <c r="H180" s="25">
        <v>76</v>
      </c>
      <c r="I180" s="25">
        <v>82</v>
      </c>
      <c r="J180" s="31">
        <f t="shared" si="12"/>
        <v>84</v>
      </c>
      <c r="K180" s="31">
        <f t="shared" si="13"/>
        <v>73</v>
      </c>
      <c r="L180" s="32">
        <f t="shared" si="14"/>
        <v>80.33</v>
      </c>
      <c r="M180" s="23">
        <f t="shared" si="15"/>
        <v>398</v>
      </c>
      <c r="Q180" s="36"/>
      <c r="R180" s="36"/>
    </row>
    <row r="181" spans="2:18" ht="24" hidden="1" customHeight="1" x14ac:dyDescent="0.15">
      <c r="B181" s="20" t="str">
        <f t="shared" si="11"/>
        <v>b体育6</v>
      </c>
      <c r="C181" s="20" t="s">
        <v>46</v>
      </c>
      <c r="D181" s="24">
        <f>COUNTIFS($C$2:C181,C181)</f>
        <v>6</v>
      </c>
      <c r="E181" s="25">
        <v>87</v>
      </c>
      <c r="F181" s="25">
        <v>87</v>
      </c>
      <c r="G181" s="25">
        <v>85</v>
      </c>
      <c r="H181" s="25">
        <v>83</v>
      </c>
      <c r="I181" s="25">
        <v>86</v>
      </c>
      <c r="J181" s="31">
        <f t="shared" si="12"/>
        <v>87</v>
      </c>
      <c r="K181" s="31">
        <f t="shared" si="13"/>
        <v>83</v>
      </c>
      <c r="L181" s="32">
        <f t="shared" si="14"/>
        <v>86</v>
      </c>
      <c r="M181" s="23">
        <f t="shared" si="15"/>
        <v>428</v>
      </c>
      <c r="Q181" s="36"/>
      <c r="R181" s="36"/>
    </row>
    <row r="182" spans="2:18" ht="24" hidden="1" customHeight="1" x14ac:dyDescent="0.15">
      <c r="B182" s="20" t="str">
        <f t="shared" si="11"/>
        <v>b体育7</v>
      </c>
      <c r="C182" s="20" t="s">
        <v>46</v>
      </c>
      <c r="D182" s="24">
        <f>COUNTIFS($C$2:C182,C182)</f>
        <v>7</v>
      </c>
      <c r="E182" s="25">
        <v>81</v>
      </c>
      <c r="F182" s="25">
        <v>72</v>
      </c>
      <c r="G182" s="25">
        <v>84</v>
      </c>
      <c r="H182" s="25">
        <v>79</v>
      </c>
      <c r="I182" s="25">
        <v>84</v>
      </c>
      <c r="J182" s="31">
        <f t="shared" si="12"/>
        <v>84</v>
      </c>
      <c r="K182" s="31">
        <f t="shared" si="13"/>
        <v>72</v>
      </c>
      <c r="L182" s="32">
        <f t="shared" si="14"/>
        <v>81.33</v>
      </c>
      <c r="M182" s="23">
        <f t="shared" si="15"/>
        <v>400</v>
      </c>
      <c r="Q182" s="36"/>
      <c r="R182" s="36"/>
    </row>
    <row r="183" spans="2:18" ht="24" hidden="1" customHeight="1" x14ac:dyDescent="0.15">
      <c r="B183" s="20" t="str">
        <f t="shared" si="11"/>
        <v>b体育8</v>
      </c>
      <c r="C183" s="20" t="s">
        <v>46</v>
      </c>
      <c r="D183" s="41">
        <f>COUNTIFS($C$2:C183,C183)</f>
        <v>8</v>
      </c>
      <c r="E183" s="42"/>
      <c r="F183" s="42"/>
      <c r="G183" s="42"/>
      <c r="H183" s="42"/>
      <c r="I183" s="42"/>
      <c r="J183" s="43">
        <f t="shared" si="12"/>
        <v>0</v>
      </c>
      <c r="K183" s="43">
        <f t="shared" si="13"/>
        <v>0</v>
      </c>
      <c r="L183" s="44" t="e">
        <f t="shared" si="14"/>
        <v>#DIV/0!</v>
      </c>
      <c r="M183" s="23">
        <f t="shared" si="15"/>
        <v>0</v>
      </c>
      <c r="N183" s="23" t="s">
        <v>349</v>
      </c>
      <c r="Q183" s="36"/>
      <c r="R183" s="36"/>
    </row>
    <row r="184" spans="2:18" ht="24" hidden="1" customHeight="1" x14ac:dyDescent="0.15">
      <c r="B184" s="20" t="str">
        <f t="shared" si="11"/>
        <v>b体育9</v>
      </c>
      <c r="C184" s="20" t="s">
        <v>46</v>
      </c>
      <c r="D184" s="24">
        <f>COUNTIFS($C$2:C184,C184)</f>
        <v>9</v>
      </c>
      <c r="E184" s="25">
        <v>84</v>
      </c>
      <c r="F184" s="25">
        <v>74</v>
      </c>
      <c r="G184" s="25">
        <v>75</v>
      </c>
      <c r="H184" s="25">
        <v>76</v>
      </c>
      <c r="I184" s="25">
        <v>80</v>
      </c>
      <c r="J184" s="31">
        <f t="shared" si="12"/>
        <v>84</v>
      </c>
      <c r="K184" s="31">
        <f t="shared" si="13"/>
        <v>74</v>
      </c>
      <c r="L184" s="32">
        <f t="shared" si="14"/>
        <v>77</v>
      </c>
      <c r="M184" s="23">
        <f t="shared" si="15"/>
        <v>389</v>
      </c>
      <c r="Q184" s="36"/>
      <c r="R184" s="36"/>
    </row>
    <row r="185" spans="2:18" ht="24" hidden="1" customHeight="1" x14ac:dyDescent="0.15">
      <c r="B185" s="20" t="str">
        <f t="shared" ref="B185:B240" si="16">C185&amp;D185</f>
        <v>b体育10</v>
      </c>
      <c r="C185" s="20" t="s">
        <v>46</v>
      </c>
      <c r="D185" s="24">
        <f>COUNTIFS($C$2:C185,C185)</f>
        <v>10</v>
      </c>
      <c r="E185" s="25">
        <v>82</v>
      </c>
      <c r="F185" s="25">
        <v>80</v>
      </c>
      <c r="G185" s="25">
        <v>79</v>
      </c>
      <c r="H185" s="25">
        <v>80</v>
      </c>
      <c r="I185" s="25">
        <v>80</v>
      </c>
      <c r="J185" s="31">
        <f t="shared" si="12"/>
        <v>82</v>
      </c>
      <c r="K185" s="31">
        <f t="shared" si="13"/>
        <v>79</v>
      </c>
      <c r="L185" s="32">
        <f t="shared" si="14"/>
        <v>80</v>
      </c>
      <c r="M185" s="23">
        <f t="shared" si="15"/>
        <v>401</v>
      </c>
      <c r="Q185" s="36"/>
      <c r="R185" s="36"/>
    </row>
    <row r="186" spans="2:18" ht="24" hidden="1" customHeight="1" x14ac:dyDescent="0.15">
      <c r="B186" s="20" t="str">
        <f t="shared" si="16"/>
        <v>b体育11</v>
      </c>
      <c r="C186" s="20" t="s">
        <v>46</v>
      </c>
      <c r="D186" s="24">
        <f>COUNTIFS($C$2:C186,C186)</f>
        <v>11</v>
      </c>
      <c r="E186" s="25">
        <v>87</v>
      </c>
      <c r="F186" s="25">
        <v>88</v>
      </c>
      <c r="G186" s="25">
        <v>86</v>
      </c>
      <c r="H186" s="25">
        <v>86</v>
      </c>
      <c r="I186" s="25">
        <v>89</v>
      </c>
      <c r="J186" s="31">
        <f t="shared" si="12"/>
        <v>89</v>
      </c>
      <c r="K186" s="31">
        <f t="shared" si="13"/>
        <v>86</v>
      </c>
      <c r="L186" s="32">
        <f t="shared" si="14"/>
        <v>87</v>
      </c>
      <c r="M186" s="23">
        <f t="shared" si="15"/>
        <v>436</v>
      </c>
      <c r="Q186" s="36"/>
      <c r="R186" s="36"/>
    </row>
    <row r="187" spans="2:18" ht="24" hidden="1" customHeight="1" x14ac:dyDescent="0.15">
      <c r="B187" s="20" t="str">
        <f t="shared" si="16"/>
        <v>c音乐1</v>
      </c>
      <c r="C187" s="20" t="s">
        <v>47</v>
      </c>
      <c r="D187" s="24">
        <f>COUNTIFS($C$2:C187,C187)</f>
        <v>1</v>
      </c>
      <c r="E187" s="25">
        <v>88</v>
      </c>
      <c r="F187" s="25">
        <v>90</v>
      </c>
      <c r="G187" s="25">
        <v>87</v>
      </c>
      <c r="H187" s="25">
        <v>90</v>
      </c>
      <c r="I187" s="25">
        <v>88</v>
      </c>
      <c r="J187" s="31">
        <f t="shared" si="12"/>
        <v>90</v>
      </c>
      <c r="K187" s="31">
        <f t="shared" si="13"/>
        <v>87</v>
      </c>
      <c r="L187" s="32">
        <f t="shared" si="14"/>
        <v>88.67</v>
      </c>
      <c r="M187" s="23">
        <f t="shared" si="15"/>
        <v>443</v>
      </c>
      <c r="Q187" s="36"/>
      <c r="R187" s="36"/>
    </row>
    <row r="188" spans="2:18" ht="24" hidden="1" customHeight="1" x14ac:dyDescent="0.15">
      <c r="B188" s="20" t="str">
        <f t="shared" si="16"/>
        <v>c音乐2</v>
      </c>
      <c r="C188" s="20" t="s">
        <v>47</v>
      </c>
      <c r="D188" s="24">
        <f>COUNTIFS($C$2:C188,C188)</f>
        <v>2</v>
      </c>
      <c r="E188" s="25">
        <v>91</v>
      </c>
      <c r="F188" s="25">
        <v>92</v>
      </c>
      <c r="G188" s="25">
        <v>88</v>
      </c>
      <c r="H188" s="25">
        <v>88</v>
      </c>
      <c r="I188" s="25">
        <v>89</v>
      </c>
      <c r="J188" s="31">
        <f t="shared" si="12"/>
        <v>92</v>
      </c>
      <c r="K188" s="31">
        <f t="shared" si="13"/>
        <v>88</v>
      </c>
      <c r="L188" s="32">
        <f t="shared" si="14"/>
        <v>89.33</v>
      </c>
      <c r="M188" s="23">
        <f t="shared" si="15"/>
        <v>448</v>
      </c>
      <c r="Q188" s="36"/>
      <c r="R188" s="36"/>
    </row>
    <row r="189" spans="2:18" ht="24" hidden="1" customHeight="1" x14ac:dyDescent="0.15">
      <c r="B189" s="20" t="str">
        <f t="shared" si="16"/>
        <v>c音乐3</v>
      </c>
      <c r="C189" s="20" t="s">
        <v>47</v>
      </c>
      <c r="D189" s="24">
        <f>COUNTIFS($C$2:C189,C189)</f>
        <v>3</v>
      </c>
      <c r="E189" s="25">
        <v>89</v>
      </c>
      <c r="F189" s="25">
        <v>90</v>
      </c>
      <c r="G189" s="25">
        <v>89</v>
      </c>
      <c r="H189" s="25">
        <v>90</v>
      </c>
      <c r="I189" s="25">
        <v>85</v>
      </c>
      <c r="J189" s="31">
        <f t="shared" si="12"/>
        <v>90</v>
      </c>
      <c r="K189" s="31">
        <f t="shared" si="13"/>
        <v>85</v>
      </c>
      <c r="L189" s="32">
        <f t="shared" si="14"/>
        <v>89.33</v>
      </c>
      <c r="M189" s="23">
        <f t="shared" si="15"/>
        <v>443</v>
      </c>
      <c r="Q189" s="36"/>
      <c r="R189" s="36"/>
    </row>
    <row r="190" spans="2:18" ht="24" hidden="1" customHeight="1" x14ac:dyDescent="0.15">
      <c r="B190" s="20" t="str">
        <f t="shared" si="16"/>
        <v>c音乐4</v>
      </c>
      <c r="C190" s="20" t="s">
        <v>47</v>
      </c>
      <c r="D190" s="24">
        <f>COUNTIFS($C$2:C190,C190)</f>
        <v>4</v>
      </c>
      <c r="E190" s="25">
        <v>83</v>
      </c>
      <c r="F190" s="25">
        <v>89</v>
      </c>
      <c r="G190" s="25">
        <v>81</v>
      </c>
      <c r="H190" s="25">
        <v>83</v>
      </c>
      <c r="I190" s="25">
        <v>80</v>
      </c>
      <c r="J190" s="31">
        <f t="shared" si="12"/>
        <v>89</v>
      </c>
      <c r="K190" s="31">
        <f t="shared" si="13"/>
        <v>80</v>
      </c>
      <c r="L190" s="32">
        <f t="shared" si="14"/>
        <v>82.33</v>
      </c>
      <c r="M190" s="23">
        <f t="shared" si="15"/>
        <v>416</v>
      </c>
      <c r="Q190" s="36"/>
      <c r="R190" s="36"/>
    </row>
    <row r="191" spans="2:18" ht="24" hidden="1" customHeight="1" x14ac:dyDescent="0.15">
      <c r="B191" s="20" t="str">
        <f t="shared" si="16"/>
        <v>c音乐5</v>
      </c>
      <c r="C191" s="20" t="s">
        <v>47</v>
      </c>
      <c r="D191" s="24">
        <f>COUNTIFS($C$2:C191,C191)</f>
        <v>5</v>
      </c>
      <c r="E191" s="25">
        <v>87</v>
      </c>
      <c r="F191" s="25">
        <v>85</v>
      </c>
      <c r="G191" s="25">
        <v>82</v>
      </c>
      <c r="H191" s="25">
        <v>81</v>
      </c>
      <c r="I191" s="25">
        <v>88</v>
      </c>
      <c r="J191" s="31">
        <f t="shared" si="12"/>
        <v>88</v>
      </c>
      <c r="K191" s="31">
        <f t="shared" si="13"/>
        <v>81</v>
      </c>
      <c r="L191" s="32">
        <f t="shared" si="14"/>
        <v>84.67</v>
      </c>
      <c r="M191" s="23">
        <f t="shared" si="15"/>
        <v>423</v>
      </c>
      <c r="Q191" s="36"/>
      <c r="R191" s="36"/>
    </row>
    <row r="192" spans="2:18" ht="24" hidden="1" customHeight="1" x14ac:dyDescent="0.15">
      <c r="B192" s="20" t="str">
        <f t="shared" si="16"/>
        <v>c音乐6</v>
      </c>
      <c r="C192" s="20" t="s">
        <v>47</v>
      </c>
      <c r="D192" s="24">
        <f>COUNTIFS($C$2:C192,C192)</f>
        <v>6</v>
      </c>
      <c r="E192" s="25">
        <v>84</v>
      </c>
      <c r="F192" s="25">
        <v>86</v>
      </c>
      <c r="G192" s="25">
        <v>83</v>
      </c>
      <c r="H192" s="25">
        <v>80</v>
      </c>
      <c r="I192" s="25">
        <v>83</v>
      </c>
      <c r="J192" s="31">
        <f t="shared" si="12"/>
        <v>86</v>
      </c>
      <c r="K192" s="31">
        <f t="shared" si="13"/>
        <v>80</v>
      </c>
      <c r="L192" s="32">
        <f t="shared" si="14"/>
        <v>83.33</v>
      </c>
      <c r="M192" s="23">
        <f t="shared" si="15"/>
        <v>416</v>
      </c>
      <c r="Q192" s="36"/>
      <c r="R192" s="36"/>
    </row>
    <row r="193" spans="2:18" ht="24" hidden="1" customHeight="1" x14ac:dyDescent="0.15">
      <c r="B193" s="20" t="str">
        <f t="shared" si="16"/>
        <v>c音乐7</v>
      </c>
      <c r="C193" s="20" t="s">
        <v>47</v>
      </c>
      <c r="D193" s="24">
        <f>COUNTIFS($C$2:C193,C193)</f>
        <v>7</v>
      </c>
      <c r="E193" s="25">
        <v>85</v>
      </c>
      <c r="F193" s="25">
        <v>84</v>
      </c>
      <c r="G193" s="25">
        <v>82</v>
      </c>
      <c r="H193" s="25">
        <v>82</v>
      </c>
      <c r="I193" s="25">
        <v>89</v>
      </c>
      <c r="J193" s="31">
        <f t="shared" si="12"/>
        <v>89</v>
      </c>
      <c r="K193" s="31">
        <f t="shared" si="13"/>
        <v>82</v>
      </c>
      <c r="L193" s="32">
        <f t="shared" si="14"/>
        <v>83.67</v>
      </c>
      <c r="M193" s="23">
        <f t="shared" si="15"/>
        <v>422</v>
      </c>
      <c r="Q193" s="36"/>
      <c r="R193" s="36"/>
    </row>
    <row r="194" spans="2:18" ht="24" hidden="1" customHeight="1" x14ac:dyDescent="0.15">
      <c r="B194" s="20" t="str">
        <f t="shared" si="16"/>
        <v>c音乐8</v>
      </c>
      <c r="C194" s="20" t="s">
        <v>47</v>
      </c>
      <c r="D194" s="24">
        <f>COUNTIFS($C$2:C194,C194)</f>
        <v>8</v>
      </c>
      <c r="E194" s="25">
        <v>93</v>
      </c>
      <c r="F194" s="25">
        <v>94</v>
      </c>
      <c r="G194" s="25">
        <v>91</v>
      </c>
      <c r="H194" s="25">
        <v>91</v>
      </c>
      <c r="I194" s="25">
        <v>90</v>
      </c>
      <c r="J194" s="31">
        <f t="shared" ref="J194:J240" si="17">IF(COUNT(E194:I194)&gt;=5,MAX(E194:I194),0)</f>
        <v>94</v>
      </c>
      <c r="K194" s="31">
        <f t="shared" ref="K194:K240" si="18">IF(COUNT(E194:I194)&gt;=5,MIN(E194:I194),0)</f>
        <v>90</v>
      </c>
      <c r="L194" s="32">
        <f t="shared" ref="L194:L240" si="19">IF(COUNT(E194:I194)&gt;=5,ROUND((SUM(E194:I194)-SUM(J194:K194))/(COUNT(E194:I194)-2),2),AVERAGE(E194:I194))</f>
        <v>91.67</v>
      </c>
      <c r="M194" s="23">
        <f t="shared" si="15"/>
        <v>459</v>
      </c>
      <c r="Q194" s="36"/>
      <c r="R194" s="36"/>
    </row>
    <row r="195" spans="2:18" ht="24" hidden="1" customHeight="1" x14ac:dyDescent="0.15">
      <c r="B195" s="20" t="str">
        <f t="shared" si="16"/>
        <v>c音乐9</v>
      </c>
      <c r="C195" s="20" t="s">
        <v>47</v>
      </c>
      <c r="D195" s="24">
        <f>COUNTIFS($C$2:C195,C195)</f>
        <v>9</v>
      </c>
      <c r="E195" s="25">
        <v>84</v>
      </c>
      <c r="F195" s="25">
        <v>91</v>
      </c>
      <c r="G195" s="25">
        <v>86</v>
      </c>
      <c r="H195" s="25">
        <v>84</v>
      </c>
      <c r="I195" s="25">
        <v>86</v>
      </c>
      <c r="J195" s="31">
        <f t="shared" si="17"/>
        <v>91</v>
      </c>
      <c r="K195" s="31">
        <f t="shared" si="18"/>
        <v>84</v>
      </c>
      <c r="L195" s="32">
        <f t="shared" si="19"/>
        <v>85.33</v>
      </c>
      <c r="M195" s="23">
        <f t="shared" ref="M195:M240" si="20">SUM(E195:I195)</f>
        <v>431</v>
      </c>
      <c r="Q195" s="36"/>
      <c r="R195" s="36"/>
    </row>
    <row r="196" spans="2:18" ht="24" hidden="1" customHeight="1" x14ac:dyDescent="0.15">
      <c r="B196" s="20" t="str">
        <f t="shared" si="16"/>
        <v>d美术1</v>
      </c>
      <c r="C196" s="20" t="s">
        <v>48</v>
      </c>
      <c r="D196" s="24">
        <f>COUNTIFS($C$2:C196,C196)</f>
        <v>1</v>
      </c>
      <c r="E196" s="25">
        <v>84</v>
      </c>
      <c r="F196" s="25">
        <v>87</v>
      </c>
      <c r="G196" s="25">
        <v>85</v>
      </c>
      <c r="H196" s="25">
        <v>88</v>
      </c>
      <c r="I196" s="25">
        <v>87</v>
      </c>
      <c r="J196" s="31">
        <f t="shared" si="17"/>
        <v>88</v>
      </c>
      <c r="K196" s="31">
        <f t="shared" si="18"/>
        <v>84</v>
      </c>
      <c r="L196" s="32">
        <f t="shared" si="19"/>
        <v>86.33</v>
      </c>
      <c r="M196" s="23">
        <f t="shared" si="20"/>
        <v>431</v>
      </c>
      <c r="Q196" s="36"/>
      <c r="R196" s="36"/>
    </row>
    <row r="197" spans="2:18" ht="24" hidden="1" customHeight="1" x14ac:dyDescent="0.15">
      <c r="B197" s="20" t="str">
        <f t="shared" si="16"/>
        <v>d美术2</v>
      </c>
      <c r="C197" s="20" t="s">
        <v>48</v>
      </c>
      <c r="D197" s="24">
        <f>COUNTIFS($C$2:C197,C197)</f>
        <v>2</v>
      </c>
      <c r="E197" s="25">
        <v>79</v>
      </c>
      <c r="F197" s="25">
        <v>81</v>
      </c>
      <c r="G197" s="25">
        <v>76</v>
      </c>
      <c r="H197" s="25">
        <v>85</v>
      </c>
      <c r="I197" s="25">
        <v>79</v>
      </c>
      <c r="J197" s="31">
        <f t="shared" si="17"/>
        <v>85</v>
      </c>
      <c r="K197" s="31">
        <f t="shared" si="18"/>
        <v>76</v>
      </c>
      <c r="L197" s="32">
        <f t="shared" si="19"/>
        <v>79.67</v>
      </c>
      <c r="M197" s="23">
        <f t="shared" si="20"/>
        <v>400</v>
      </c>
      <c r="Q197" s="36"/>
      <c r="R197" s="36"/>
    </row>
    <row r="198" spans="2:18" ht="24" hidden="1" customHeight="1" x14ac:dyDescent="0.15">
      <c r="B198" s="20" t="str">
        <f t="shared" si="16"/>
        <v>d美术3</v>
      </c>
      <c r="C198" s="20" t="s">
        <v>48</v>
      </c>
      <c r="D198" s="24">
        <f>COUNTIFS($C$2:C198,C198)</f>
        <v>3</v>
      </c>
      <c r="E198" s="25">
        <v>75</v>
      </c>
      <c r="F198" s="25">
        <v>78</v>
      </c>
      <c r="G198" s="25">
        <v>75</v>
      </c>
      <c r="H198" s="25">
        <v>80</v>
      </c>
      <c r="I198" s="25">
        <v>72</v>
      </c>
      <c r="J198" s="31">
        <f t="shared" si="17"/>
        <v>80</v>
      </c>
      <c r="K198" s="31">
        <f t="shared" si="18"/>
        <v>72</v>
      </c>
      <c r="L198" s="32">
        <f t="shared" si="19"/>
        <v>76</v>
      </c>
      <c r="M198" s="23">
        <f t="shared" si="20"/>
        <v>380</v>
      </c>
      <c r="Q198" s="36"/>
      <c r="R198" s="36"/>
    </row>
    <row r="199" spans="2:18" ht="24" hidden="1" customHeight="1" x14ac:dyDescent="0.15">
      <c r="B199" s="20" t="str">
        <f t="shared" si="16"/>
        <v>d美术4</v>
      </c>
      <c r="C199" s="20" t="s">
        <v>48</v>
      </c>
      <c r="D199" s="24">
        <f>COUNTIFS($C$2:C199,C199)</f>
        <v>4</v>
      </c>
      <c r="E199" s="25">
        <v>87</v>
      </c>
      <c r="F199" s="25">
        <v>80</v>
      </c>
      <c r="G199" s="25">
        <v>86</v>
      </c>
      <c r="H199" s="25">
        <v>89</v>
      </c>
      <c r="I199" s="25">
        <v>82</v>
      </c>
      <c r="J199" s="31">
        <f t="shared" si="17"/>
        <v>89</v>
      </c>
      <c r="K199" s="31">
        <f t="shared" si="18"/>
        <v>80</v>
      </c>
      <c r="L199" s="32">
        <f t="shared" si="19"/>
        <v>85</v>
      </c>
      <c r="M199" s="23">
        <f t="shared" si="20"/>
        <v>424</v>
      </c>
      <c r="Q199" s="36"/>
      <c r="R199" s="36"/>
    </row>
    <row r="200" spans="2:18" ht="24" hidden="1" customHeight="1" x14ac:dyDescent="0.15">
      <c r="B200" s="20" t="str">
        <f t="shared" si="16"/>
        <v>d美术5</v>
      </c>
      <c r="C200" s="20" t="s">
        <v>48</v>
      </c>
      <c r="D200" s="24">
        <f>COUNTIFS($C$2:C200,C200)</f>
        <v>5</v>
      </c>
      <c r="E200" s="25">
        <v>83</v>
      </c>
      <c r="F200" s="25">
        <v>84</v>
      </c>
      <c r="G200" s="25">
        <v>78</v>
      </c>
      <c r="H200" s="25">
        <v>86</v>
      </c>
      <c r="I200" s="25">
        <v>79</v>
      </c>
      <c r="J200" s="31">
        <f t="shared" si="17"/>
        <v>86</v>
      </c>
      <c r="K200" s="31">
        <f t="shared" si="18"/>
        <v>78</v>
      </c>
      <c r="L200" s="32">
        <f t="shared" si="19"/>
        <v>82</v>
      </c>
      <c r="M200" s="23">
        <f t="shared" si="20"/>
        <v>410</v>
      </c>
      <c r="Q200" s="36"/>
      <c r="R200" s="36"/>
    </row>
    <row r="201" spans="2:18" ht="24" hidden="1" customHeight="1" x14ac:dyDescent="0.15">
      <c r="B201" s="20" t="str">
        <f t="shared" si="16"/>
        <v>d美术6</v>
      </c>
      <c r="C201" s="20" t="s">
        <v>48</v>
      </c>
      <c r="D201" s="24">
        <f>COUNTIFS($C$2:C201,C201)</f>
        <v>6</v>
      </c>
      <c r="E201" s="25">
        <v>77</v>
      </c>
      <c r="F201" s="25">
        <v>80</v>
      </c>
      <c r="G201" s="25">
        <v>81</v>
      </c>
      <c r="H201" s="25">
        <v>80</v>
      </c>
      <c r="I201" s="25">
        <v>81</v>
      </c>
      <c r="J201" s="31">
        <f t="shared" si="17"/>
        <v>81</v>
      </c>
      <c r="K201" s="31">
        <f t="shared" si="18"/>
        <v>77</v>
      </c>
      <c r="L201" s="32">
        <f t="shared" si="19"/>
        <v>80.33</v>
      </c>
      <c r="M201" s="23">
        <f t="shared" si="20"/>
        <v>399</v>
      </c>
      <c r="Q201" s="36"/>
      <c r="R201" s="36"/>
    </row>
    <row r="202" spans="2:18" ht="24" hidden="1" customHeight="1" x14ac:dyDescent="0.15">
      <c r="B202" s="20" t="str">
        <f t="shared" si="16"/>
        <v>d美术7</v>
      </c>
      <c r="C202" s="20" t="s">
        <v>48</v>
      </c>
      <c r="D202" s="24">
        <f>COUNTIFS($C$2:C202,C202)</f>
        <v>7</v>
      </c>
      <c r="E202" s="25">
        <v>83</v>
      </c>
      <c r="F202" s="25">
        <v>73</v>
      </c>
      <c r="G202" s="25">
        <v>78</v>
      </c>
      <c r="H202" s="25">
        <v>84</v>
      </c>
      <c r="I202" s="25">
        <v>76</v>
      </c>
      <c r="J202" s="31">
        <f t="shared" si="17"/>
        <v>84</v>
      </c>
      <c r="K202" s="31">
        <f t="shared" si="18"/>
        <v>73</v>
      </c>
      <c r="L202" s="32">
        <f t="shared" si="19"/>
        <v>79</v>
      </c>
      <c r="M202" s="23">
        <f t="shared" si="20"/>
        <v>394</v>
      </c>
      <c r="Q202" s="36"/>
      <c r="R202" s="36"/>
    </row>
    <row r="203" spans="2:18" ht="24" hidden="1" customHeight="1" x14ac:dyDescent="0.15">
      <c r="B203" s="20" t="str">
        <f t="shared" si="16"/>
        <v>d美术8</v>
      </c>
      <c r="C203" s="20" t="s">
        <v>48</v>
      </c>
      <c r="D203" s="41">
        <f>COUNTIFS($C$2:C203,C203)</f>
        <v>8</v>
      </c>
      <c r="E203" s="42"/>
      <c r="F203" s="42"/>
      <c r="G203" s="42"/>
      <c r="H203" s="42"/>
      <c r="I203" s="42"/>
      <c r="J203" s="43">
        <f t="shared" si="17"/>
        <v>0</v>
      </c>
      <c r="K203" s="43">
        <f t="shared" si="18"/>
        <v>0</v>
      </c>
      <c r="L203" s="44" t="e">
        <f t="shared" si="19"/>
        <v>#DIV/0!</v>
      </c>
      <c r="M203" s="23">
        <f t="shared" si="20"/>
        <v>0</v>
      </c>
      <c r="N203" s="23" t="s">
        <v>349</v>
      </c>
      <c r="Q203" s="36"/>
      <c r="R203" s="36"/>
    </row>
    <row r="204" spans="2:18" ht="24" hidden="1" customHeight="1" x14ac:dyDescent="0.15">
      <c r="B204" s="20" t="str">
        <f t="shared" si="16"/>
        <v>d美术9</v>
      </c>
      <c r="C204" s="20" t="s">
        <v>48</v>
      </c>
      <c r="D204" s="24">
        <f>COUNTIFS($C$2:C204,C204)</f>
        <v>9</v>
      </c>
      <c r="E204" s="25">
        <v>90</v>
      </c>
      <c r="F204" s="25">
        <v>82</v>
      </c>
      <c r="G204" s="25">
        <v>86</v>
      </c>
      <c r="H204" s="25">
        <v>87</v>
      </c>
      <c r="I204" s="25">
        <v>82</v>
      </c>
      <c r="J204" s="31">
        <f t="shared" si="17"/>
        <v>90</v>
      </c>
      <c r="K204" s="31">
        <f t="shared" si="18"/>
        <v>82</v>
      </c>
      <c r="L204" s="32">
        <f t="shared" si="19"/>
        <v>85</v>
      </c>
      <c r="M204" s="23">
        <f t="shared" si="20"/>
        <v>427</v>
      </c>
      <c r="Q204" s="36"/>
      <c r="R204" s="36"/>
    </row>
    <row r="205" spans="2:18" ht="24" hidden="1" customHeight="1" x14ac:dyDescent="0.15">
      <c r="B205" s="20" t="str">
        <f t="shared" si="16"/>
        <v>d美术10</v>
      </c>
      <c r="C205" s="20" t="s">
        <v>48</v>
      </c>
      <c r="D205" s="24">
        <f>COUNTIFS($C$2:C205,C205)</f>
        <v>10</v>
      </c>
      <c r="E205" s="25">
        <v>84</v>
      </c>
      <c r="F205" s="25">
        <v>79</v>
      </c>
      <c r="G205" s="25">
        <v>80</v>
      </c>
      <c r="H205" s="25">
        <v>86</v>
      </c>
      <c r="I205" s="25">
        <v>78</v>
      </c>
      <c r="J205" s="31">
        <f t="shared" si="17"/>
        <v>86</v>
      </c>
      <c r="K205" s="31">
        <f t="shared" si="18"/>
        <v>78</v>
      </c>
      <c r="L205" s="32">
        <f t="shared" si="19"/>
        <v>81</v>
      </c>
      <c r="M205" s="23">
        <f t="shared" si="20"/>
        <v>407</v>
      </c>
      <c r="Q205" s="36"/>
      <c r="R205" s="36"/>
    </row>
    <row r="206" spans="2:18" ht="24" hidden="1" customHeight="1" x14ac:dyDescent="0.15">
      <c r="B206" s="20" t="str">
        <f t="shared" si="16"/>
        <v>d美术11</v>
      </c>
      <c r="C206" s="20" t="s">
        <v>48</v>
      </c>
      <c r="D206" s="24">
        <f>COUNTIFS($C$2:C206,C206)</f>
        <v>11</v>
      </c>
      <c r="E206" s="25">
        <v>78</v>
      </c>
      <c r="F206" s="25">
        <v>83</v>
      </c>
      <c r="G206" s="25">
        <v>84</v>
      </c>
      <c r="H206" s="25">
        <v>85</v>
      </c>
      <c r="I206" s="25">
        <v>84</v>
      </c>
      <c r="J206" s="31">
        <f t="shared" si="17"/>
        <v>85</v>
      </c>
      <c r="K206" s="31">
        <f t="shared" si="18"/>
        <v>78</v>
      </c>
      <c r="L206" s="32">
        <f t="shared" si="19"/>
        <v>83.67</v>
      </c>
      <c r="M206" s="23">
        <f t="shared" si="20"/>
        <v>414</v>
      </c>
      <c r="Q206" s="36"/>
      <c r="R206" s="36"/>
    </row>
    <row r="207" spans="2:18" ht="24" hidden="1" customHeight="1" x14ac:dyDescent="0.15">
      <c r="B207" s="20" t="str">
        <f t="shared" si="16"/>
        <v>d美术12</v>
      </c>
      <c r="C207" s="20" t="s">
        <v>48</v>
      </c>
      <c r="D207" s="24">
        <f>COUNTIFS($C$2:C207,C207)</f>
        <v>12</v>
      </c>
      <c r="E207" s="25">
        <v>85</v>
      </c>
      <c r="F207" s="25">
        <v>85</v>
      </c>
      <c r="G207" s="25">
        <v>85</v>
      </c>
      <c r="H207" s="25">
        <v>85</v>
      </c>
      <c r="I207" s="25">
        <v>80</v>
      </c>
      <c r="J207" s="31">
        <f t="shared" si="17"/>
        <v>85</v>
      </c>
      <c r="K207" s="31">
        <f t="shared" si="18"/>
        <v>80</v>
      </c>
      <c r="L207" s="32">
        <f t="shared" si="19"/>
        <v>85</v>
      </c>
      <c r="M207" s="23">
        <f t="shared" si="20"/>
        <v>420</v>
      </c>
      <c r="Q207" s="36"/>
      <c r="R207" s="36"/>
    </row>
    <row r="208" spans="2:18" ht="24" hidden="1" customHeight="1" x14ac:dyDescent="0.15">
      <c r="B208" s="20" t="str">
        <f t="shared" si="16"/>
        <v>f信息技术1</v>
      </c>
      <c r="C208" s="20" t="s">
        <v>49</v>
      </c>
      <c r="D208" s="24">
        <f>COUNTIFS($C$2:C208,C208)</f>
        <v>1</v>
      </c>
      <c r="E208" s="25">
        <v>82</v>
      </c>
      <c r="F208" s="25">
        <v>73</v>
      </c>
      <c r="G208" s="25">
        <v>82</v>
      </c>
      <c r="H208" s="25">
        <v>76</v>
      </c>
      <c r="I208" s="25">
        <v>75</v>
      </c>
      <c r="J208" s="31">
        <f t="shared" si="17"/>
        <v>82</v>
      </c>
      <c r="K208" s="31">
        <f t="shared" si="18"/>
        <v>73</v>
      </c>
      <c r="L208" s="32">
        <f t="shared" si="19"/>
        <v>77.67</v>
      </c>
      <c r="M208" s="23">
        <f t="shared" si="20"/>
        <v>388</v>
      </c>
      <c r="Q208" s="36"/>
      <c r="R208" s="36"/>
    </row>
    <row r="209" spans="2:18" ht="24" hidden="1" customHeight="1" x14ac:dyDescent="0.15">
      <c r="B209" s="20" t="str">
        <f t="shared" si="16"/>
        <v>f信息技术2</v>
      </c>
      <c r="C209" s="20" t="s">
        <v>49</v>
      </c>
      <c r="D209" s="24">
        <f>COUNTIFS($C$2:C209,C209)</f>
        <v>2</v>
      </c>
      <c r="E209" s="25">
        <v>89</v>
      </c>
      <c r="F209" s="25">
        <v>88</v>
      </c>
      <c r="G209" s="25">
        <v>80</v>
      </c>
      <c r="H209" s="25">
        <v>72</v>
      </c>
      <c r="I209" s="25">
        <v>79</v>
      </c>
      <c r="J209" s="31">
        <f t="shared" si="17"/>
        <v>89</v>
      </c>
      <c r="K209" s="31">
        <f t="shared" si="18"/>
        <v>72</v>
      </c>
      <c r="L209" s="32">
        <f t="shared" si="19"/>
        <v>82.33</v>
      </c>
      <c r="M209" s="23">
        <f t="shared" si="20"/>
        <v>408</v>
      </c>
      <c r="Q209" s="36"/>
      <c r="R209" s="36"/>
    </row>
    <row r="210" spans="2:18" ht="24" hidden="1" customHeight="1" x14ac:dyDescent="0.15">
      <c r="B210" s="20" t="str">
        <f t="shared" si="16"/>
        <v>f信息技术3</v>
      </c>
      <c r="C210" s="20" t="s">
        <v>49</v>
      </c>
      <c r="D210" s="24">
        <f>COUNTIFS($C$2:C210,C210)</f>
        <v>3</v>
      </c>
      <c r="E210" s="25">
        <v>80</v>
      </c>
      <c r="F210" s="25">
        <v>86</v>
      </c>
      <c r="G210" s="25">
        <v>86</v>
      </c>
      <c r="H210" s="25">
        <v>72</v>
      </c>
      <c r="I210" s="25">
        <v>82</v>
      </c>
      <c r="J210" s="31">
        <f t="shared" si="17"/>
        <v>86</v>
      </c>
      <c r="K210" s="31">
        <f t="shared" si="18"/>
        <v>72</v>
      </c>
      <c r="L210" s="32">
        <f t="shared" si="19"/>
        <v>82.67</v>
      </c>
      <c r="M210" s="23">
        <f t="shared" si="20"/>
        <v>406</v>
      </c>
      <c r="Q210" s="36"/>
      <c r="R210" s="36"/>
    </row>
    <row r="211" spans="2:18" ht="24" hidden="1" customHeight="1" x14ac:dyDescent="0.15">
      <c r="B211" s="20" t="str">
        <f t="shared" si="16"/>
        <v>f信息技术4</v>
      </c>
      <c r="C211" s="20" t="s">
        <v>49</v>
      </c>
      <c r="D211" s="24">
        <f>COUNTIFS($C$2:C211,C211)</f>
        <v>4</v>
      </c>
      <c r="E211" s="25">
        <v>85</v>
      </c>
      <c r="F211" s="25">
        <v>86</v>
      </c>
      <c r="G211" s="25">
        <v>86</v>
      </c>
      <c r="H211" s="25">
        <v>77</v>
      </c>
      <c r="I211" s="25">
        <v>80</v>
      </c>
      <c r="J211" s="31">
        <f t="shared" si="17"/>
        <v>86</v>
      </c>
      <c r="K211" s="31">
        <f t="shared" si="18"/>
        <v>77</v>
      </c>
      <c r="L211" s="32">
        <f t="shared" si="19"/>
        <v>83.67</v>
      </c>
      <c r="M211" s="23">
        <f t="shared" si="20"/>
        <v>414</v>
      </c>
      <c r="Q211" s="36"/>
      <c r="R211" s="36"/>
    </row>
    <row r="212" spans="2:18" ht="24" hidden="1" customHeight="1" x14ac:dyDescent="0.15">
      <c r="B212" s="20" t="str">
        <f t="shared" si="16"/>
        <v>f信息技术5</v>
      </c>
      <c r="C212" s="20" t="s">
        <v>49</v>
      </c>
      <c r="D212" s="24">
        <f>COUNTIFS($C$2:C212,C212)</f>
        <v>5</v>
      </c>
      <c r="E212" s="25">
        <v>83</v>
      </c>
      <c r="F212" s="25">
        <v>85</v>
      </c>
      <c r="G212" s="25">
        <v>81</v>
      </c>
      <c r="H212" s="25">
        <v>78</v>
      </c>
      <c r="I212" s="25">
        <v>81</v>
      </c>
      <c r="J212" s="31">
        <f t="shared" si="17"/>
        <v>85</v>
      </c>
      <c r="K212" s="31">
        <f t="shared" si="18"/>
        <v>78</v>
      </c>
      <c r="L212" s="32">
        <f t="shared" si="19"/>
        <v>81.67</v>
      </c>
      <c r="M212" s="23">
        <f t="shared" si="20"/>
        <v>408</v>
      </c>
      <c r="Q212" s="36"/>
      <c r="R212" s="36"/>
    </row>
    <row r="213" spans="2:18" ht="24" hidden="1" customHeight="1" x14ac:dyDescent="0.15">
      <c r="B213" s="20" t="str">
        <f t="shared" si="16"/>
        <v>f信息技术6</v>
      </c>
      <c r="C213" s="20" t="s">
        <v>49</v>
      </c>
      <c r="D213" s="24">
        <f>COUNTIFS($C$2:C213,C213)</f>
        <v>6</v>
      </c>
      <c r="E213" s="25">
        <v>81</v>
      </c>
      <c r="F213" s="25">
        <v>79</v>
      </c>
      <c r="G213" s="25">
        <v>84</v>
      </c>
      <c r="H213" s="25">
        <v>76</v>
      </c>
      <c r="I213" s="25">
        <v>80</v>
      </c>
      <c r="J213" s="31">
        <f t="shared" si="17"/>
        <v>84</v>
      </c>
      <c r="K213" s="31">
        <f t="shared" si="18"/>
        <v>76</v>
      </c>
      <c r="L213" s="32">
        <f t="shared" si="19"/>
        <v>80</v>
      </c>
      <c r="M213" s="23">
        <f t="shared" si="20"/>
        <v>400</v>
      </c>
      <c r="Q213" s="36"/>
      <c r="R213" s="36"/>
    </row>
    <row r="214" spans="2:18" ht="24" hidden="1" customHeight="1" x14ac:dyDescent="0.15">
      <c r="B214" s="20" t="str">
        <f t="shared" si="16"/>
        <v>f信息技术7</v>
      </c>
      <c r="C214" s="20" t="s">
        <v>49</v>
      </c>
      <c r="D214" s="24">
        <f>COUNTIFS($C$2:C214,C214)</f>
        <v>7</v>
      </c>
      <c r="E214" s="25">
        <v>78</v>
      </c>
      <c r="F214" s="25">
        <v>77</v>
      </c>
      <c r="G214" s="25">
        <v>70</v>
      </c>
      <c r="H214" s="25">
        <v>71</v>
      </c>
      <c r="I214" s="25">
        <v>74</v>
      </c>
      <c r="J214" s="31">
        <f t="shared" si="17"/>
        <v>78</v>
      </c>
      <c r="K214" s="31">
        <f t="shared" si="18"/>
        <v>70</v>
      </c>
      <c r="L214" s="32">
        <f t="shared" si="19"/>
        <v>74</v>
      </c>
      <c r="M214" s="23">
        <f t="shared" si="20"/>
        <v>370</v>
      </c>
      <c r="Q214" s="36"/>
      <c r="R214" s="36"/>
    </row>
    <row r="215" spans="2:18" ht="24" hidden="1" customHeight="1" x14ac:dyDescent="0.15">
      <c r="B215" s="20" t="str">
        <f t="shared" si="16"/>
        <v>f信息技术8</v>
      </c>
      <c r="C215" s="20" t="s">
        <v>49</v>
      </c>
      <c r="D215" s="24">
        <f>COUNTIFS($C$2:C215,C215)</f>
        <v>8</v>
      </c>
      <c r="E215" s="25">
        <v>87</v>
      </c>
      <c r="F215" s="25">
        <v>82</v>
      </c>
      <c r="G215" s="25">
        <v>88</v>
      </c>
      <c r="H215" s="25">
        <v>76</v>
      </c>
      <c r="I215" s="25">
        <v>86</v>
      </c>
      <c r="J215" s="31">
        <f t="shared" si="17"/>
        <v>88</v>
      </c>
      <c r="K215" s="31">
        <f t="shared" si="18"/>
        <v>76</v>
      </c>
      <c r="L215" s="32">
        <f t="shared" si="19"/>
        <v>85</v>
      </c>
      <c r="M215" s="23">
        <f t="shared" si="20"/>
        <v>419</v>
      </c>
      <c r="Q215" s="36"/>
      <c r="R215" s="36"/>
    </row>
    <row r="216" spans="2:18" ht="24" hidden="1" customHeight="1" x14ac:dyDescent="0.15">
      <c r="B216" s="20" t="str">
        <f t="shared" si="16"/>
        <v>f信息技术9</v>
      </c>
      <c r="C216" s="20" t="s">
        <v>49</v>
      </c>
      <c r="D216" s="24">
        <f>COUNTIFS($C$2:C216,C216)</f>
        <v>9</v>
      </c>
      <c r="E216" s="25">
        <v>81</v>
      </c>
      <c r="F216" s="25">
        <v>89</v>
      </c>
      <c r="G216" s="25">
        <v>81</v>
      </c>
      <c r="H216" s="25">
        <v>80</v>
      </c>
      <c r="I216" s="25">
        <v>85</v>
      </c>
      <c r="J216" s="31">
        <f t="shared" si="17"/>
        <v>89</v>
      </c>
      <c r="K216" s="31">
        <f t="shared" si="18"/>
        <v>80</v>
      </c>
      <c r="L216" s="32">
        <f t="shared" si="19"/>
        <v>82.33</v>
      </c>
      <c r="M216" s="23">
        <f t="shared" si="20"/>
        <v>416</v>
      </c>
      <c r="Q216" s="36"/>
      <c r="R216" s="36"/>
    </row>
    <row r="217" spans="2:18" ht="24" hidden="1" customHeight="1" x14ac:dyDescent="0.15">
      <c r="B217" s="20" t="str">
        <f t="shared" si="16"/>
        <v>f信息技术10</v>
      </c>
      <c r="C217" s="20" t="s">
        <v>49</v>
      </c>
      <c r="D217" s="24">
        <f>COUNTIFS($C$2:C217,C217)</f>
        <v>10</v>
      </c>
      <c r="E217" s="25">
        <v>79</v>
      </c>
      <c r="F217" s="25">
        <v>84</v>
      </c>
      <c r="G217" s="25">
        <v>80</v>
      </c>
      <c r="H217" s="25">
        <v>76</v>
      </c>
      <c r="I217" s="25">
        <v>84</v>
      </c>
      <c r="J217" s="31">
        <f t="shared" si="17"/>
        <v>84</v>
      </c>
      <c r="K217" s="31">
        <f t="shared" si="18"/>
        <v>76</v>
      </c>
      <c r="L217" s="32">
        <f t="shared" si="19"/>
        <v>81</v>
      </c>
      <c r="M217" s="23">
        <f t="shared" si="20"/>
        <v>403</v>
      </c>
      <c r="Q217" s="36"/>
      <c r="R217" s="36"/>
    </row>
    <row r="218" spans="2:18" ht="24" hidden="1" customHeight="1" x14ac:dyDescent="0.15">
      <c r="B218" s="20" t="str">
        <f t="shared" si="16"/>
        <v>g综合、通用1</v>
      </c>
      <c r="C218" s="20" t="s">
        <v>345</v>
      </c>
      <c r="D218" s="24">
        <f>COUNTIFS($C$2:C218,C218)</f>
        <v>1</v>
      </c>
      <c r="E218" s="25">
        <v>85</v>
      </c>
      <c r="F218" s="25">
        <v>84</v>
      </c>
      <c r="G218" s="25">
        <v>86</v>
      </c>
      <c r="H218" s="25">
        <v>90</v>
      </c>
      <c r="I218" s="25">
        <v>88</v>
      </c>
      <c r="J218" s="31">
        <f t="shared" si="17"/>
        <v>90</v>
      </c>
      <c r="K218" s="31">
        <f t="shared" si="18"/>
        <v>84</v>
      </c>
      <c r="L218" s="32">
        <f t="shared" si="19"/>
        <v>86.33</v>
      </c>
      <c r="M218" s="23">
        <f t="shared" si="20"/>
        <v>433</v>
      </c>
      <c r="Q218" s="36"/>
      <c r="R218" s="36"/>
    </row>
    <row r="219" spans="2:18" ht="24" hidden="1" customHeight="1" x14ac:dyDescent="0.15">
      <c r="B219" s="20" t="str">
        <f t="shared" si="16"/>
        <v>g综合、通用2</v>
      </c>
      <c r="C219" s="20" t="s">
        <v>345</v>
      </c>
      <c r="D219" s="24">
        <f>COUNTIFS($C$2:C219,C219)</f>
        <v>2</v>
      </c>
      <c r="E219" s="25">
        <v>87</v>
      </c>
      <c r="F219" s="25">
        <v>83</v>
      </c>
      <c r="G219" s="25">
        <v>88</v>
      </c>
      <c r="H219" s="25">
        <v>87</v>
      </c>
      <c r="I219" s="25">
        <v>86</v>
      </c>
      <c r="J219" s="31">
        <f t="shared" si="17"/>
        <v>88</v>
      </c>
      <c r="K219" s="31">
        <f t="shared" si="18"/>
        <v>83</v>
      </c>
      <c r="L219" s="32">
        <f t="shared" si="19"/>
        <v>86.67</v>
      </c>
      <c r="M219" s="23">
        <f t="shared" si="20"/>
        <v>431</v>
      </c>
      <c r="Q219" s="36"/>
      <c r="R219" s="36"/>
    </row>
    <row r="220" spans="2:18" ht="24" hidden="1" customHeight="1" x14ac:dyDescent="0.15">
      <c r="B220" s="20" t="str">
        <f t="shared" si="16"/>
        <v>g综合、通用3</v>
      </c>
      <c r="C220" s="20" t="s">
        <v>345</v>
      </c>
      <c r="D220" s="24">
        <f>COUNTIFS($C$2:C220,C220)</f>
        <v>3</v>
      </c>
      <c r="E220" s="25">
        <v>83</v>
      </c>
      <c r="F220" s="25">
        <v>80</v>
      </c>
      <c r="G220" s="25">
        <v>80</v>
      </c>
      <c r="H220" s="25">
        <v>80</v>
      </c>
      <c r="I220" s="25">
        <v>86</v>
      </c>
      <c r="J220" s="31">
        <f t="shared" si="17"/>
        <v>86</v>
      </c>
      <c r="K220" s="31">
        <f t="shared" si="18"/>
        <v>80</v>
      </c>
      <c r="L220" s="32">
        <f t="shared" si="19"/>
        <v>81</v>
      </c>
      <c r="M220" s="23">
        <f t="shared" si="20"/>
        <v>409</v>
      </c>
      <c r="Q220" s="36"/>
      <c r="R220" s="36"/>
    </row>
    <row r="221" spans="2:18" ht="24" hidden="1" customHeight="1" x14ac:dyDescent="0.15">
      <c r="B221" s="20" t="str">
        <f t="shared" si="16"/>
        <v>g综合、通用4</v>
      </c>
      <c r="C221" s="20" t="s">
        <v>345</v>
      </c>
      <c r="D221" s="24">
        <f>COUNTIFS($C$2:C221,C221)</f>
        <v>4</v>
      </c>
      <c r="E221" s="25">
        <v>81</v>
      </c>
      <c r="F221" s="25">
        <v>82</v>
      </c>
      <c r="G221" s="25">
        <v>82</v>
      </c>
      <c r="H221" s="25">
        <v>88</v>
      </c>
      <c r="I221" s="25">
        <v>83</v>
      </c>
      <c r="J221" s="31">
        <f t="shared" si="17"/>
        <v>88</v>
      </c>
      <c r="K221" s="31">
        <f t="shared" si="18"/>
        <v>81</v>
      </c>
      <c r="L221" s="32">
        <f t="shared" si="19"/>
        <v>82.33</v>
      </c>
      <c r="M221" s="23">
        <f t="shared" si="20"/>
        <v>416</v>
      </c>
      <c r="Q221" s="36"/>
      <c r="R221" s="36"/>
    </row>
    <row r="222" spans="2:18" ht="24" hidden="1" customHeight="1" x14ac:dyDescent="0.15">
      <c r="B222" s="20" t="str">
        <f t="shared" si="16"/>
        <v>g综合、通用5</v>
      </c>
      <c r="C222" s="20" t="s">
        <v>345</v>
      </c>
      <c r="D222" s="24">
        <f>COUNTIFS($C$2:C222,C222)</f>
        <v>5</v>
      </c>
      <c r="E222" s="25">
        <v>75</v>
      </c>
      <c r="F222" s="25">
        <v>84</v>
      </c>
      <c r="G222" s="25">
        <v>84</v>
      </c>
      <c r="H222" s="25">
        <v>77</v>
      </c>
      <c r="I222" s="25">
        <v>82</v>
      </c>
      <c r="J222" s="31">
        <f t="shared" si="17"/>
        <v>84</v>
      </c>
      <c r="K222" s="31">
        <f t="shared" si="18"/>
        <v>75</v>
      </c>
      <c r="L222" s="32">
        <f t="shared" si="19"/>
        <v>81</v>
      </c>
      <c r="M222" s="23">
        <f t="shared" si="20"/>
        <v>402</v>
      </c>
      <c r="Q222" s="36"/>
      <c r="R222" s="36"/>
    </row>
    <row r="223" spans="2:18" ht="24" hidden="1" customHeight="1" x14ac:dyDescent="0.15">
      <c r="B223" s="20" t="str">
        <f t="shared" si="16"/>
        <v>g综合、通用6</v>
      </c>
      <c r="C223" s="20" t="s">
        <v>345</v>
      </c>
      <c r="D223" s="24">
        <f>COUNTIFS($C$2:C223,C223)</f>
        <v>6</v>
      </c>
      <c r="E223" s="25">
        <v>76</v>
      </c>
      <c r="F223" s="25">
        <v>89</v>
      </c>
      <c r="G223" s="25">
        <v>85</v>
      </c>
      <c r="H223" s="25">
        <v>79</v>
      </c>
      <c r="I223" s="25">
        <v>80</v>
      </c>
      <c r="J223" s="31">
        <f t="shared" si="17"/>
        <v>89</v>
      </c>
      <c r="K223" s="31">
        <f t="shared" si="18"/>
        <v>76</v>
      </c>
      <c r="L223" s="32">
        <f t="shared" si="19"/>
        <v>81.33</v>
      </c>
      <c r="M223" s="23">
        <f t="shared" si="20"/>
        <v>409</v>
      </c>
      <c r="Q223" s="36"/>
      <c r="R223" s="36"/>
    </row>
    <row r="224" spans="2:18" ht="24" hidden="1" customHeight="1" x14ac:dyDescent="0.15">
      <c r="B224" s="20" t="str">
        <f t="shared" si="16"/>
        <v>g综合、通用7</v>
      </c>
      <c r="C224" s="20" t="s">
        <v>345</v>
      </c>
      <c r="D224" s="24">
        <f>COUNTIFS($C$2:C224,C224)</f>
        <v>7</v>
      </c>
      <c r="E224" s="25">
        <v>87</v>
      </c>
      <c r="F224" s="25">
        <v>93</v>
      </c>
      <c r="G224" s="25">
        <v>86</v>
      </c>
      <c r="H224" s="25">
        <v>83</v>
      </c>
      <c r="I224" s="25">
        <v>88</v>
      </c>
      <c r="J224" s="31">
        <f t="shared" si="17"/>
        <v>93</v>
      </c>
      <c r="K224" s="31">
        <f t="shared" si="18"/>
        <v>83</v>
      </c>
      <c r="L224" s="32">
        <f t="shared" si="19"/>
        <v>87</v>
      </c>
      <c r="M224" s="23">
        <f t="shared" si="20"/>
        <v>437</v>
      </c>
      <c r="Q224" s="36"/>
      <c r="R224" s="36"/>
    </row>
    <row r="225" spans="2:18" ht="24" hidden="1" customHeight="1" x14ac:dyDescent="0.15">
      <c r="B225" s="20" t="str">
        <f t="shared" si="16"/>
        <v>g综合、通用8</v>
      </c>
      <c r="C225" s="20" t="s">
        <v>345</v>
      </c>
      <c r="D225" s="24">
        <f>COUNTIFS($C$2:C225,C225)</f>
        <v>8</v>
      </c>
      <c r="E225" s="25">
        <v>77</v>
      </c>
      <c r="F225" s="25">
        <v>87</v>
      </c>
      <c r="G225" s="25">
        <v>78</v>
      </c>
      <c r="H225" s="25">
        <v>76</v>
      </c>
      <c r="I225" s="25">
        <v>84</v>
      </c>
      <c r="J225" s="31">
        <f t="shared" si="17"/>
        <v>87</v>
      </c>
      <c r="K225" s="31">
        <f t="shared" si="18"/>
        <v>76</v>
      </c>
      <c r="L225" s="32">
        <f t="shared" si="19"/>
        <v>79.67</v>
      </c>
      <c r="M225" s="23">
        <f t="shared" si="20"/>
        <v>402</v>
      </c>
      <c r="Q225" s="36"/>
      <c r="R225" s="36"/>
    </row>
    <row r="226" spans="2:18" ht="24" hidden="1" customHeight="1" x14ac:dyDescent="0.15">
      <c r="B226" s="20" t="str">
        <f t="shared" si="16"/>
        <v>g综合、通用9</v>
      </c>
      <c r="C226" s="20" t="s">
        <v>345</v>
      </c>
      <c r="D226" s="24">
        <f>COUNTIFS($C$2:C226,C226)</f>
        <v>9</v>
      </c>
      <c r="E226" s="25">
        <v>90</v>
      </c>
      <c r="F226" s="25">
        <v>92</v>
      </c>
      <c r="G226" s="25">
        <v>90</v>
      </c>
      <c r="H226" s="25">
        <v>91</v>
      </c>
      <c r="I226" s="25">
        <v>85</v>
      </c>
      <c r="J226" s="31">
        <f t="shared" si="17"/>
        <v>92</v>
      </c>
      <c r="K226" s="31">
        <f t="shared" si="18"/>
        <v>85</v>
      </c>
      <c r="L226" s="32">
        <f t="shared" si="19"/>
        <v>90.33</v>
      </c>
      <c r="M226" s="23">
        <f t="shared" si="20"/>
        <v>448</v>
      </c>
      <c r="Q226" s="36"/>
      <c r="R226" s="36"/>
    </row>
    <row r="227" spans="2:18" ht="24" hidden="1" customHeight="1" x14ac:dyDescent="0.15">
      <c r="B227" s="20" t="str">
        <f t="shared" si="16"/>
        <v>g综合、通用10</v>
      </c>
      <c r="C227" s="20" t="s">
        <v>345</v>
      </c>
      <c r="D227" s="41">
        <f>COUNTIFS($C$2:C227,C227)</f>
        <v>10</v>
      </c>
      <c r="E227" s="42"/>
      <c r="F227" s="42"/>
      <c r="G227" s="42"/>
      <c r="H227" s="42"/>
      <c r="I227" s="42"/>
      <c r="J227" s="43">
        <f t="shared" si="17"/>
        <v>0</v>
      </c>
      <c r="K227" s="43">
        <f t="shared" si="18"/>
        <v>0</v>
      </c>
      <c r="L227" s="44" t="e">
        <f t="shared" si="19"/>
        <v>#DIV/0!</v>
      </c>
      <c r="M227" s="23">
        <f t="shared" si="20"/>
        <v>0</v>
      </c>
      <c r="N227" s="23" t="s">
        <v>349</v>
      </c>
      <c r="Q227" s="36"/>
      <c r="R227" s="36"/>
    </row>
    <row r="228" spans="2:18" ht="24" hidden="1" customHeight="1" x14ac:dyDescent="0.15">
      <c r="B228" s="20" t="str">
        <f t="shared" si="16"/>
        <v>i心理健康1</v>
      </c>
      <c r="C228" s="20" t="s">
        <v>50</v>
      </c>
      <c r="D228" s="24">
        <f>COUNTIFS($C$2:C228,C228)</f>
        <v>1</v>
      </c>
      <c r="E228" s="25">
        <v>84</v>
      </c>
      <c r="F228" s="25">
        <v>83</v>
      </c>
      <c r="G228" s="25">
        <v>80</v>
      </c>
      <c r="H228" s="25">
        <v>82</v>
      </c>
      <c r="I228" s="25">
        <v>84</v>
      </c>
      <c r="J228" s="31">
        <f t="shared" si="17"/>
        <v>84</v>
      </c>
      <c r="K228" s="31">
        <f t="shared" si="18"/>
        <v>80</v>
      </c>
      <c r="L228" s="32">
        <f t="shared" si="19"/>
        <v>83</v>
      </c>
      <c r="M228" s="23">
        <f t="shared" si="20"/>
        <v>413</v>
      </c>
      <c r="Q228" s="36"/>
      <c r="R228" s="36"/>
    </row>
    <row r="229" spans="2:18" ht="24" hidden="1" customHeight="1" x14ac:dyDescent="0.15">
      <c r="B229" s="20" t="str">
        <f t="shared" si="16"/>
        <v>i心理健康2</v>
      </c>
      <c r="C229" s="20" t="s">
        <v>50</v>
      </c>
      <c r="D229" s="24">
        <f>COUNTIFS($C$2:C229,C229)</f>
        <v>2</v>
      </c>
      <c r="E229" s="25">
        <v>84</v>
      </c>
      <c r="F229" s="25">
        <v>84</v>
      </c>
      <c r="G229" s="25">
        <v>80</v>
      </c>
      <c r="H229" s="25">
        <v>85</v>
      </c>
      <c r="I229" s="25">
        <v>87</v>
      </c>
      <c r="J229" s="31">
        <f t="shared" si="17"/>
        <v>87</v>
      </c>
      <c r="K229" s="31">
        <f t="shared" si="18"/>
        <v>80</v>
      </c>
      <c r="L229" s="32">
        <f t="shared" si="19"/>
        <v>84.33</v>
      </c>
      <c r="M229" s="23">
        <f t="shared" si="20"/>
        <v>420</v>
      </c>
      <c r="Q229" s="36"/>
      <c r="R229" s="36"/>
    </row>
    <row r="230" spans="2:18" ht="24" hidden="1" customHeight="1" x14ac:dyDescent="0.15">
      <c r="B230" s="20" t="str">
        <f t="shared" si="16"/>
        <v>i心理健康3</v>
      </c>
      <c r="C230" s="20" t="s">
        <v>50</v>
      </c>
      <c r="D230" s="24">
        <f>COUNTIFS($C$2:C230,C230)</f>
        <v>3</v>
      </c>
      <c r="E230" s="25">
        <v>85</v>
      </c>
      <c r="F230" s="25">
        <v>84</v>
      </c>
      <c r="G230" s="25">
        <v>79</v>
      </c>
      <c r="H230" s="25">
        <v>86</v>
      </c>
      <c r="I230" s="25">
        <v>92</v>
      </c>
      <c r="J230" s="31">
        <f t="shared" si="17"/>
        <v>92</v>
      </c>
      <c r="K230" s="31">
        <f t="shared" si="18"/>
        <v>79</v>
      </c>
      <c r="L230" s="32">
        <f t="shared" si="19"/>
        <v>85</v>
      </c>
      <c r="M230" s="23">
        <f t="shared" si="20"/>
        <v>426</v>
      </c>
      <c r="Q230" s="36"/>
      <c r="R230" s="36"/>
    </row>
    <row r="231" spans="2:18" ht="24" hidden="1" customHeight="1" x14ac:dyDescent="0.15">
      <c r="B231" s="20" t="str">
        <f t="shared" si="16"/>
        <v>i心理健康4</v>
      </c>
      <c r="C231" s="20" t="s">
        <v>50</v>
      </c>
      <c r="D231" s="24">
        <f>COUNTIFS($C$2:C231,C231)</f>
        <v>4</v>
      </c>
      <c r="E231" s="25">
        <v>86</v>
      </c>
      <c r="F231" s="25">
        <v>81</v>
      </c>
      <c r="G231" s="25">
        <v>76</v>
      </c>
      <c r="H231" s="25">
        <v>80</v>
      </c>
      <c r="I231" s="25">
        <v>88</v>
      </c>
      <c r="J231" s="31">
        <f t="shared" si="17"/>
        <v>88</v>
      </c>
      <c r="K231" s="31">
        <f t="shared" si="18"/>
        <v>76</v>
      </c>
      <c r="L231" s="32">
        <f t="shared" si="19"/>
        <v>82.33</v>
      </c>
      <c r="M231" s="23">
        <f t="shared" si="20"/>
        <v>411</v>
      </c>
      <c r="Q231" s="36"/>
      <c r="R231" s="36"/>
    </row>
    <row r="232" spans="2:18" ht="24" hidden="1" customHeight="1" x14ac:dyDescent="0.15">
      <c r="B232" s="20" t="str">
        <f t="shared" si="16"/>
        <v>i心理健康5</v>
      </c>
      <c r="C232" s="20" t="s">
        <v>50</v>
      </c>
      <c r="D232" s="24">
        <f>COUNTIFS($C$2:C232,C232)</f>
        <v>5</v>
      </c>
      <c r="E232" s="25">
        <v>85</v>
      </c>
      <c r="F232" s="25">
        <v>80</v>
      </c>
      <c r="G232" s="25">
        <v>82</v>
      </c>
      <c r="H232" s="25">
        <v>83</v>
      </c>
      <c r="I232" s="25">
        <v>91</v>
      </c>
      <c r="J232" s="31">
        <f t="shared" si="17"/>
        <v>91</v>
      </c>
      <c r="K232" s="31">
        <f t="shared" si="18"/>
        <v>80</v>
      </c>
      <c r="L232" s="32">
        <f t="shared" si="19"/>
        <v>83.33</v>
      </c>
      <c r="M232" s="23">
        <f t="shared" si="20"/>
        <v>421</v>
      </c>
      <c r="Q232" s="36"/>
      <c r="R232" s="36"/>
    </row>
    <row r="233" spans="2:18" ht="24" hidden="1" customHeight="1" x14ac:dyDescent="0.15">
      <c r="B233" s="20" t="str">
        <f t="shared" si="16"/>
        <v>i心理健康6</v>
      </c>
      <c r="C233" s="20" t="s">
        <v>50</v>
      </c>
      <c r="D233" s="24">
        <f>COUNTIFS($C$2:C233,C233)</f>
        <v>6</v>
      </c>
      <c r="E233" s="25">
        <v>88</v>
      </c>
      <c r="F233" s="25">
        <v>88</v>
      </c>
      <c r="G233" s="25">
        <v>84</v>
      </c>
      <c r="H233" s="25">
        <v>85</v>
      </c>
      <c r="I233" s="25">
        <v>90</v>
      </c>
      <c r="J233" s="31">
        <f t="shared" si="17"/>
        <v>90</v>
      </c>
      <c r="K233" s="31">
        <f t="shared" si="18"/>
        <v>84</v>
      </c>
      <c r="L233" s="32">
        <f t="shared" si="19"/>
        <v>87</v>
      </c>
      <c r="M233" s="23">
        <f t="shared" si="20"/>
        <v>435</v>
      </c>
      <c r="Q233" s="36"/>
      <c r="R233" s="36"/>
    </row>
    <row r="234" spans="2:18" ht="24" hidden="1" customHeight="1" x14ac:dyDescent="0.15">
      <c r="B234" s="20" t="str">
        <f t="shared" si="16"/>
        <v>i心理健康7</v>
      </c>
      <c r="C234" s="20" t="s">
        <v>50</v>
      </c>
      <c r="D234" s="24">
        <f>COUNTIFS($C$2:C234,C234)</f>
        <v>7</v>
      </c>
      <c r="E234" s="25">
        <v>84</v>
      </c>
      <c r="F234" s="25">
        <v>88</v>
      </c>
      <c r="G234" s="25">
        <v>83</v>
      </c>
      <c r="H234" s="25">
        <v>87</v>
      </c>
      <c r="I234" s="25">
        <v>83</v>
      </c>
      <c r="J234" s="31">
        <f t="shared" si="17"/>
        <v>88</v>
      </c>
      <c r="K234" s="31">
        <f t="shared" si="18"/>
        <v>83</v>
      </c>
      <c r="L234" s="32">
        <f t="shared" si="19"/>
        <v>84.67</v>
      </c>
      <c r="M234" s="23">
        <f t="shared" si="20"/>
        <v>425</v>
      </c>
      <c r="Q234" s="36"/>
      <c r="R234" s="36"/>
    </row>
    <row r="235" spans="2:18" ht="24" hidden="1" customHeight="1" x14ac:dyDescent="0.15">
      <c r="B235" s="20" t="str">
        <f t="shared" si="16"/>
        <v>i心理健康8</v>
      </c>
      <c r="C235" s="20" t="s">
        <v>50</v>
      </c>
      <c r="D235" s="24">
        <f>COUNTIFS($C$2:C235,C235)</f>
        <v>8</v>
      </c>
      <c r="E235" s="25">
        <v>86</v>
      </c>
      <c r="F235" s="25">
        <v>86</v>
      </c>
      <c r="G235" s="25">
        <v>79</v>
      </c>
      <c r="H235" s="25">
        <v>88</v>
      </c>
      <c r="I235" s="25">
        <v>82</v>
      </c>
      <c r="J235" s="31">
        <f t="shared" si="17"/>
        <v>88</v>
      </c>
      <c r="K235" s="31">
        <f t="shared" si="18"/>
        <v>79</v>
      </c>
      <c r="L235" s="32">
        <f t="shared" si="19"/>
        <v>84.67</v>
      </c>
      <c r="M235" s="23">
        <f t="shared" si="20"/>
        <v>421</v>
      </c>
      <c r="Q235" s="36"/>
      <c r="R235" s="36"/>
    </row>
    <row r="236" spans="2:18" ht="24" hidden="1" customHeight="1" x14ac:dyDescent="0.15">
      <c r="B236" s="20" t="str">
        <f t="shared" si="16"/>
        <v>i心理健康9</v>
      </c>
      <c r="C236" s="20" t="s">
        <v>50</v>
      </c>
      <c r="D236" s="24">
        <f>COUNTIFS($C$2:C236,C236)</f>
        <v>9</v>
      </c>
      <c r="E236" s="25">
        <v>83</v>
      </c>
      <c r="F236" s="25">
        <v>80</v>
      </c>
      <c r="G236" s="25">
        <v>77</v>
      </c>
      <c r="H236" s="25">
        <v>79</v>
      </c>
      <c r="I236" s="25">
        <v>81</v>
      </c>
      <c r="J236" s="31">
        <f t="shared" si="17"/>
        <v>83</v>
      </c>
      <c r="K236" s="31">
        <f t="shared" si="18"/>
        <v>77</v>
      </c>
      <c r="L236" s="32">
        <f t="shared" si="19"/>
        <v>80</v>
      </c>
      <c r="M236" s="23">
        <f t="shared" si="20"/>
        <v>400</v>
      </c>
      <c r="Q236" s="36"/>
      <c r="R236" s="36"/>
    </row>
    <row r="237" spans="2:18" ht="24" hidden="1" customHeight="1" x14ac:dyDescent="0.15">
      <c r="B237" s="20" t="str">
        <f t="shared" si="16"/>
        <v>i心理健康10</v>
      </c>
      <c r="C237" s="20" t="s">
        <v>50</v>
      </c>
      <c r="D237" s="24">
        <f>COUNTIFS($C$2:C237,C237)</f>
        <v>10</v>
      </c>
      <c r="E237" s="25">
        <v>87</v>
      </c>
      <c r="F237" s="25">
        <v>83</v>
      </c>
      <c r="G237" s="25">
        <v>75</v>
      </c>
      <c r="H237" s="25">
        <v>86</v>
      </c>
      <c r="I237" s="25">
        <v>89</v>
      </c>
      <c r="J237" s="31">
        <f t="shared" si="17"/>
        <v>89</v>
      </c>
      <c r="K237" s="31">
        <f t="shared" si="18"/>
        <v>75</v>
      </c>
      <c r="L237" s="32">
        <f t="shared" si="19"/>
        <v>85.33</v>
      </c>
      <c r="M237" s="23">
        <f t="shared" si="20"/>
        <v>420</v>
      </c>
      <c r="Q237" s="36"/>
      <c r="R237" s="36"/>
    </row>
    <row r="238" spans="2:18" ht="24" hidden="1" customHeight="1" x14ac:dyDescent="0.15">
      <c r="B238" s="20" t="str">
        <f t="shared" si="16"/>
        <v>i心理健康11</v>
      </c>
      <c r="C238" s="20" t="s">
        <v>50</v>
      </c>
      <c r="D238" s="24">
        <f>COUNTIFS($C$2:C238,C238)</f>
        <v>11</v>
      </c>
      <c r="E238" s="25">
        <v>88</v>
      </c>
      <c r="F238" s="25">
        <v>85</v>
      </c>
      <c r="G238" s="25">
        <v>81</v>
      </c>
      <c r="H238" s="25">
        <v>77</v>
      </c>
      <c r="I238" s="25">
        <v>86</v>
      </c>
      <c r="J238" s="31">
        <f t="shared" si="17"/>
        <v>88</v>
      </c>
      <c r="K238" s="31">
        <f t="shared" si="18"/>
        <v>77</v>
      </c>
      <c r="L238" s="32">
        <f t="shared" si="19"/>
        <v>84</v>
      </c>
      <c r="M238" s="23">
        <f t="shared" si="20"/>
        <v>417</v>
      </c>
      <c r="Q238" s="36"/>
      <c r="R238" s="36"/>
    </row>
    <row r="239" spans="2:18" ht="24" hidden="1" customHeight="1" x14ac:dyDescent="0.15">
      <c r="B239" s="20" t="str">
        <f t="shared" si="16"/>
        <v>i心理健康12</v>
      </c>
      <c r="C239" s="20" t="s">
        <v>50</v>
      </c>
      <c r="D239" s="24">
        <f>COUNTIFS($C$2:C239,C239)</f>
        <v>12</v>
      </c>
      <c r="E239" s="25">
        <v>85</v>
      </c>
      <c r="F239" s="25">
        <v>86</v>
      </c>
      <c r="G239" s="25">
        <v>85</v>
      </c>
      <c r="H239" s="25">
        <v>86</v>
      </c>
      <c r="I239" s="25">
        <v>85</v>
      </c>
      <c r="J239" s="31">
        <f t="shared" si="17"/>
        <v>86</v>
      </c>
      <c r="K239" s="31">
        <f t="shared" si="18"/>
        <v>85</v>
      </c>
      <c r="L239" s="32">
        <f t="shared" si="19"/>
        <v>85.33</v>
      </c>
      <c r="M239" s="23">
        <f t="shared" si="20"/>
        <v>427</v>
      </c>
      <c r="Q239" s="36"/>
      <c r="R239" s="36"/>
    </row>
    <row r="240" spans="2:18" ht="24" hidden="1" customHeight="1" x14ac:dyDescent="0.15">
      <c r="B240" s="20" t="str">
        <f t="shared" si="16"/>
        <v>i心理健康13</v>
      </c>
      <c r="C240" s="20" t="s">
        <v>50</v>
      </c>
      <c r="D240" s="24">
        <f>COUNTIFS($C$2:C240,C240)</f>
        <v>13</v>
      </c>
      <c r="E240" s="25">
        <v>88</v>
      </c>
      <c r="F240" s="25">
        <v>87</v>
      </c>
      <c r="G240" s="25">
        <v>83</v>
      </c>
      <c r="H240" s="25">
        <v>84</v>
      </c>
      <c r="I240" s="25">
        <v>80</v>
      </c>
      <c r="J240" s="31">
        <f t="shared" si="17"/>
        <v>88</v>
      </c>
      <c r="K240" s="31">
        <f t="shared" si="18"/>
        <v>80</v>
      </c>
      <c r="L240" s="32">
        <f t="shared" si="19"/>
        <v>84.67</v>
      </c>
      <c r="M240" s="23">
        <f t="shared" si="20"/>
        <v>422</v>
      </c>
      <c r="Q240" s="36"/>
      <c r="R240" s="36"/>
    </row>
  </sheetData>
  <sheetProtection autoFilter="0"/>
  <autoFilter ref="A1:R240" xr:uid="{00000000-0009-0000-0000-000002000000}">
    <filterColumn colId="2">
      <filters>
        <filter val="3英语"/>
      </filters>
    </filterColumn>
  </autoFilter>
  <phoneticPr fontId="4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 filterMode="1">
    <tabColor rgb="FFFF00FF"/>
  </sheetPr>
  <dimension ref="A1:R240"/>
  <sheetViews>
    <sheetView topLeftCell="B1" zoomScale="85" zoomScaleNormal="85" workbookViewId="0">
      <pane ySplit="1" topLeftCell="A2" activePane="bottomLeft" state="frozen"/>
      <selection activeCell="E81" sqref="E81"/>
      <selection pane="bottomLeft" activeCell="E81" sqref="E81"/>
    </sheetView>
  </sheetViews>
  <sheetFormatPr defaultRowHeight="14.25" x14ac:dyDescent="0.15"/>
  <cols>
    <col min="1" max="1" width="5.125" style="20" hidden="1" customWidth="1"/>
    <col min="2" max="2" width="16.75" style="20" bestFit="1" customWidth="1"/>
    <col min="3" max="3" width="13.875" style="20" bestFit="1" customWidth="1"/>
    <col min="4" max="4" width="9" style="23"/>
    <col min="5" max="5" width="7.875" style="23" bestFit="1" customWidth="1"/>
    <col min="6" max="9" width="7.625" style="23" bestFit="1" customWidth="1"/>
    <col min="10" max="11" width="9" style="23"/>
    <col min="12" max="12" width="7.5" style="23" customWidth="1"/>
    <col min="13" max="13" width="0" style="23" hidden="1" customWidth="1"/>
    <col min="14" max="254" width="9" style="23"/>
    <col min="255" max="255" width="5.125" style="23" customWidth="1"/>
    <col min="256" max="256" width="16.75" style="23" bestFit="1" customWidth="1"/>
    <col min="257" max="257" width="13.875" style="23" bestFit="1" customWidth="1"/>
    <col min="258" max="258" width="9" style="23"/>
    <col min="259" max="265" width="7.5" style="23" bestFit="1" customWidth="1"/>
    <col min="266" max="267" width="9" style="23"/>
    <col min="268" max="268" width="7.5" style="23" bestFit="1" customWidth="1"/>
    <col min="269" max="510" width="9" style="23"/>
    <col min="511" max="511" width="5.125" style="23" customWidth="1"/>
    <col min="512" max="512" width="16.75" style="23" bestFit="1" customWidth="1"/>
    <col min="513" max="513" width="13.875" style="23" bestFit="1" customWidth="1"/>
    <col min="514" max="514" width="9" style="23"/>
    <col min="515" max="521" width="7.5" style="23" bestFit="1" customWidth="1"/>
    <col min="522" max="523" width="9" style="23"/>
    <col min="524" max="524" width="7.5" style="23" bestFit="1" customWidth="1"/>
    <col min="525" max="766" width="9" style="23"/>
    <col min="767" max="767" width="5.125" style="23" customWidth="1"/>
    <col min="768" max="768" width="16.75" style="23" bestFit="1" customWidth="1"/>
    <col min="769" max="769" width="13.875" style="23" bestFit="1" customWidth="1"/>
    <col min="770" max="770" width="9" style="23"/>
    <col min="771" max="777" width="7.5" style="23" bestFit="1" customWidth="1"/>
    <col min="778" max="779" width="9" style="23"/>
    <col min="780" max="780" width="7.5" style="23" bestFit="1" customWidth="1"/>
    <col min="781" max="1022" width="9" style="23"/>
    <col min="1023" max="1023" width="5.125" style="23" customWidth="1"/>
    <col min="1024" max="1024" width="16.75" style="23" bestFit="1" customWidth="1"/>
    <col min="1025" max="1025" width="13.875" style="23" bestFit="1" customWidth="1"/>
    <col min="1026" max="1026" width="9" style="23"/>
    <col min="1027" max="1033" width="7.5" style="23" bestFit="1" customWidth="1"/>
    <col min="1034" max="1035" width="9" style="23"/>
    <col min="1036" max="1036" width="7.5" style="23" bestFit="1" customWidth="1"/>
    <col min="1037" max="1278" width="9" style="23"/>
    <col min="1279" max="1279" width="5.125" style="23" customWidth="1"/>
    <col min="1280" max="1280" width="16.75" style="23" bestFit="1" customWidth="1"/>
    <col min="1281" max="1281" width="13.875" style="23" bestFit="1" customWidth="1"/>
    <col min="1282" max="1282" width="9" style="23"/>
    <col min="1283" max="1289" width="7.5" style="23" bestFit="1" customWidth="1"/>
    <col min="1290" max="1291" width="9" style="23"/>
    <col min="1292" max="1292" width="7.5" style="23" bestFit="1" customWidth="1"/>
    <col min="1293" max="1534" width="9" style="23"/>
    <col min="1535" max="1535" width="5.125" style="23" customWidth="1"/>
    <col min="1536" max="1536" width="16.75" style="23" bestFit="1" customWidth="1"/>
    <col min="1537" max="1537" width="13.875" style="23" bestFit="1" customWidth="1"/>
    <col min="1538" max="1538" width="9" style="23"/>
    <col min="1539" max="1545" width="7.5" style="23" bestFit="1" customWidth="1"/>
    <col min="1546" max="1547" width="9" style="23"/>
    <col min="1548" max="1548" width="7.5" style="23" bestFit="1" customWidth="1"/>
    <col min="1549" max="1790" width="9" style="23"/>
    <col min="1791" max="1791" width="5.125" style="23" customWidth="1"/>
    <col min="1792" max="1792" width="16.75" style="23" bestFit="1" customWidth="1"/>
    <col min="1793" max="1793" width="13.875" style="23" bestFit="1" customWidth="1"/>
    <col min="1794" max="1794" width="9" style="23"/>
    <col min="1795" max="1801" width="7.5" style="23" bestFit="1" customWidth="1"/>
    <col min="1802" max="1803" width="9" style="23"/>
    <col min="1804" max="1804" width="7.5" style="23" bestFit="1" customWidth="1"/>
    <col min="1805" max="2046" width="9" style="23"/>
    <col min="2047" max="2047" width="5.125" style="23" customWidth="1"/>
    <col min="2048" max="2048" width="16.75" style="23" bestFit="1" customWidth="1"/>
    <col min="2049" max="2049" width="13.875" style="23" bestFit="1" customWidth="1"/>
    <col min="2050" max="2050" width="9" style="23"/>
    <col min="2051" max="2057" width="7.5" style="23" bestFit="1" customWidth="1"/>
    <col min="2058" max="2059" width="9" style="23"/>
    <col min="2060" max="2060" width="7.5" style="23" bestFit="1" customWidth="1"/>
    <col min="2061" max="2302" width="9" style="23"/>
    <col min="2303" max="2303" width="5.125" style="23" customWidth="1"/>
    <col min="2304" max="2304" width="16.75" style="23" bestFit="1" customWidth="1"/>
    <col min="2305" max="2305" width="13.875" style="23" bestFit="1" customWidth="1"/>
    <col min="2306" max="2306" width="9" style="23"/>
    <col min="2307" max="2313" width="7.5" style="23" bestFit="1" customWidth="1"/>
    <col min="2314" max="2315" width="9" style="23"/>
    <col min="2316" max="2316" width="7.5" style="23" bestFit="1" customWidth="1"/>
    <col min="2317" max="2558" width="9" style="23"/>
    <col min="2559" max="2559" width="5.125" style="23" customWidth="1"/>
    <col min="2560" max="2560" width="16.75" style="23" bestFit="1" customWidth="1"/>
    <col min="2561" max="2561" width="13.875" style="23" bestFit="1" customWidth="1"/>
    <col min="2562" max="2562" width="9" style="23"/>
    <col min="2563" max="2569" width="7.5" style="23" bestFit="1" customWidth="1"/>
    <col min="2570" max="2571" width="9" style="23"/>
    <col min="2572" max="2572" width="7.5" style="23" bestFit="1" customWidth="1"/>
    <col min="2573" max="2814" width="9" style="23"/>
    <col min="2815" max="2815" width="5.125" style="23" customWidth="1"/>
    <col min="2816" max="2816" width="16.75" style="23" bestFit="1" customWidth="1"/>
    <col min="2817" max="2817" width="13.875" style="23" bestFit="1" customWidth="1"/>
    <col min="2818" max="2818" width="9" style="23"/>
    <col min="2819" max="2825" width="7.5" style="23" bestFit="1" customWidth="1"/>
    <col min="2826" max="2827" width="9" style="23"/>
    <col min="2828" max="2828" width="7.5" style="23" bestFit="1" customWidth="1"/>
    <col min="2829" max="3070" width="9" style="23"/>
    <col min="3071" max="3071" width="5.125" style="23" customWidth="1"/>
    <col min="3072" max="3072" width="16.75" style="23" bestFit="1" customWidth="1"/>
    <col min="3073" max="3073" width="13.875" style="23" bestFit="1" customWidth="1"/>
    <col min="3074" max="3074" width="9" style="23"/>
    <col min="3075" max="3081" width="7.5" style="23" bestFit="1" customWidth="1"/>
    <col min="3082" max="3083" width="9" style="23"/>
    <col min="3084" max="3084" width="7.5" style="23" bestFit="1" customWidth="1"/>
    <col min="3085" max="3326" width="9" style="23"/>
    <col min="3327" max="3327" width="5.125" style="23" customWidth="1"/>
    <col min="3328" max="3328" width="16.75" style="23" bestFit="1" customWidth="1"/>
    <col min="3329" max="3329" width="13.875" style="23" bestFit="1" customWidth="1"/>
    <col min="3330" max="3330" width="9" style="23"/>
    <col min="3331" max="3337" width="7.5" style="23" bestFit="1" customWidth="1"/>
    <col min="3338" max="3339" width="9" style="23"/>
    <col min="3340" max="3340" width="7.5" style="23" bestFit="1" customWidth="1"/>
    <col min="3341" max="3582" width="9" style="23"/>
    <col min="3583" max="3583" width="5.125" style="23" customWidth="1"/>
    <col min="3584" max="3584" width="16.75" style="23" bestFit="1" customWidth="1"/>
    <col min="3585" max="3585" width="13.875" style="23" bestFit="1" customWidth="1"/>
    <col min="3586" max="3586" width="9" style="23"/>
    <col min="3587" max="3593" width="7.5" style="23" bestFit="1" customWidth="1"/>
    <col min="3594" max="3595" width="9" style="23"/>
    <col min="3596" max="3596" width="7.5" style="23" bestFit="1" customWidth="1"/>
    <col min="3597" max="3838" width="9" style="23"/>
    <col min="3839" max="3839" width="5.125" style="23" customWidth="1"/>
    <col min="3840" max="3840" width="16.75" style="23" bestFit="1" customWidth="1"/>
    <col min="3841" max="3841" width="13.875" style="23" bestFit="1" customWidth="1"/>
    <col min="3842" max="3842" width="9" style="23"/>
    <col min="3843" max="3849" width="7.5" style="23" bestFit="1" customWidth="1"/>
    <col min="3850" max="3851" width="9" style="23"/>
    <col min="3852" max="3852" width="7.5" style="23" bestFit="1" customWidth="1"/>
    <col min="3853" max="4094" width="9" style="23"/>
    <col min="4095" max="4095" width="5.125" style="23" customWidth="1"/>
    <col min="4096" max="4096" width="16.75" style="23" bestFit="1" customWidth="1"/>
    <col min="4097" max="4097" width="13.875" style="23" bestFit="1" customWidth="1"/>
    <col min="4098" max="4098" width="9" style="23"/>
    <col min="4099" max="4105" width="7.5" style="23" bestFit="1" customWidth="1"/>
    <col min="4106" max="4107" width="9" style="23"/>
    <col min="4108" max="4108" width="7.5" style="23" bestFit="1" customWidth="1"/>
    <col min="4109" max="4350" width="9" style="23"/>
    <col min="4351" max="4351" width="5.125" style="23" customWidth="1"/>
    <col min="4352" max="4352" width="16.75" style="23" bestFit="1" customWidth="1"/>
    <col min="4353" max="4353" width="13.875" style="23" bestFit="1" customWidth="1"/>
    <col min="4354" max="4354" width="9" style="23"/>
    <col min="4355" max="4361" width="7.5" style="23" bestFit="1" customWidth="1"/>
    <col min="4362" max="4363" width="9" style="23"/>
    <col min="4364" max="4364" width="7.5" style="23" bestFit="1" customWidth="1"/>
    <col min="4365" max="4606" width="9" style="23"/>
    <col min="4607" max="4607" width="5.125" style="23" customWidth="1"/>
    <col min="4608" max="4608" width="16.75" style="23" bestFit="1" customWidth="1"/>
    <col min="4609" max="4609" width="13.875" style="23" bestFit="1" customWidth="1"/>
    <col min="4610" max="4610" width="9" style="23"/>
    <col min="4611" max="4617" width="7.5" style="23" bestFit="1" customWidth="1"/>
    <col min="4618" max="4619" width="9" style="23"/>
    <col min="4620" max="4620" width="7.5" style="23" bestFit="1" customWidth="1"/>
    <col min="4621" max="4862" width="9" style="23"/>
    <col min="4863" max="4863" width="5.125" style="23" customWidth="1"/>
    <col min="4864" max="4864" width="16.75" style="23" bestFit="1" customWidth="1"/>
    <col min="4865" max="4865" width="13.875" style="23" bestFit="1" customWidth="1"/>
    <col min="4866" max="4866" width="9" style="23"/>
    <col min="4867" max="4873" width="7.5" style="23" bestFit="1" customWidth="1"/>
    <col min="4874" max="4875" width="9" style="23"/>
    <col min="4876" max="4876" width="7.5" style="23" bestFit="1" customWidth="1"/>
    <col min="4877" max="5118" width="9" style="23"/>
    <col min="5119" max="5119" width="5.125" style="23" customWidth="1"/>
    <col min="5120" max="5120" width="16.75" style="23" bestFit="1" customWidth="1"/>
    <col min="5121" max="5121" width="13.875" style="23" bestFit="1" customWidth="1"/>
    <col min="5122" max="5122" width="9" style="23"/>
    <col min="5123" max="5129" width="7.5" style="23" bestFit="1" customWidth="1"/>
    <col min="5130" max="5131" width="9" style="23"/>
    <col min="5132" max="5132" width="7.5" style="23" bestFit="1" customWidth="1"/>
    <col min="5133" max="5374" width="9" style="23"/>
    <col min="5375" max="5375" width="5.125" style="23" customWidth="1"/>
    <col min="5376" max="5376" width="16.75" style="23" bestFit="1" customWidth="1"/>
    <col min="5377" max="5377" width="13.875" style="23" bestFit="1" customWidth="1"/>
    <col min="5378" max="5378" width="9" style="23"/>
    <col min="5379" max="5385" width="7.5" style="23" bestFit="1" customWidth="1"/>
    <col min="5386" max="5387" width="9" style="23"/>
    <col min="5388" max="5388" width="7.5" style="23" bestFit="1" customWidth="1"/>
    <col min="5389" max="5630" width="9" style="23"/>
    <col min="5631" max="5631" width="5.125" style="23" customWidth="1"/>
    <col min="5632" max="5632" width="16.75" style="23" bestFit="1" customWidth="1"/>
    <col min="5633" max="5633" width="13.875" style="23" bestFit="1" customWidth="1"/>
    <col min="5634" max="5634" width="9" style="23"/>
    <col min="5635" max="5641" width="7.5" style="23" bestFit="1" customWidth="1"/>
    <col min="5642" max="5643" width="9" style="23"/>
    <col min="5644" max="5644" width="7.5" style="23" bestFit="1" customWidth="1"/>
    <col min="5645" max="5886" width="9" style="23"/>
    <col min="5887" max="5887" width="5.125" style="23" customWidth="1"/>
    <col min="5888" max="5888" width="16.75" style="23" bestFit="1" customWidth="1"/>
    <col min="5889" max="5889" width="13.875" style="23" bestFit="1" customWidth="1"/>
    <col min="5890" max="5890" width="9" style="23"/>
    <col min="5891" max="5897" width="7.5" style="23" bestFit="1" customWidth="1"/>
    <col min="5898" max="5899" width="9" style="23"/>
    <col min="5900" max="5900" width="7.5" style="23" bestFit="1" customWidth="1"/>
    <col min="5901" max="6142" width="9" style="23"/>
    <col min="6143" max="6143" width="5.125" style="23" customWidth="1"/>
    <col min="6144" max="6144" width="16.75" style="23" bestFit="1" customWidth="1"/>
    <col min="6145" max="6145" width="13.875" style="23" bestFit="1" customWidth="1"/>
    <col min="6146" max="6146" width="9" style="23"/>
    <col min="6147" max="6153" width="7.5" style="23" bestFit="1" customWidth="1"/>
    <col min="6154" max="6155" width="9" style="23"/>
    <col min="6156" max="6156" width="7.5" style="23" bestFit="1" customWidth="1"/>
    <col min="6157" max="6398" width="9" style="23"/>
    <col min="6399" max="6399" width="5.125" style="23" customWidth="1"/>
    <col min="6400" max="6400" width="16.75" style="23" bestFit="1" customWidth="1"/>
    <col min="6401" max="6401" width="13.875" style="23" bestFit="1" customWidth="1"/>
    <col min="6402" max="6402" width="9" style="23"/>
    <col min="6403" max="6409" width="7.5" style="23" bestFit="1" customWidth="1"/>
    <col min="6410" max="6411" width="9" style="23"/>
    <col min="6412" max="6412" width="7.5" style="23" bestFit="1" customWidth="1"/>
    <col min="6413" max="6654" width="9" style="23"/>
    <col min="6655" max="6655" width="5.125" style="23" customWidth="1"/>
    <col min="6656" max="6656" width="16.75" style="23" bestFit="1" customWidth="1"/>
    <col min="6657" max="6657" width="13.875" style="23" bestFit="1" customWidth="1"/>
    <col min="6658" max="6658" width="9" style="23"/>
    <col min="6659" max="6665" width="7.5" style="23" bestFit="1" customWidth="1"/>
    <col min="6666" max="6667" width="9" style="23"/>
    <col min="6668" max="6668" width="7.5" style="23" bestFit="1" customWidth="1"/>
    <col min="6669" max="6910" width="9" style="23"/>
    <col min="6911" max="6911" width="5.125" style="23" customWidth="1"/>
    <col min="6912" max="6912" width="16.75" style="23" bestFit="1" customWidth="1"/>
    <col min="6913" max="6913" width="13.875" style="23" bestFit="1" customWidth="1"/>
    <col min="6914" max="6914" width="9" style="23"/>
    <col min="6915" max="6921" width="7.5" style="23" bestFit="1" customWidth="1"/>
    <col min="6922" max="6923" width="9" style="23"/>
    <col min="6924" max="6924" width="7.5" style="23" bestFit="1" customWidth="1"/>
    <col min="6925" max="7166" width="9" style="23"/>
    <col min="7167" max="7167" width="5.125" style="23" customWidth="1"/>
    <col min="7168" max="7168" width="16.75" style="23" bestFit="1" customWidth="1"/>
    <col min="7169" max="7169" width="13.875" style="23" bestFit="1" customWidth="1"/>
    <col min="7170" max="7170" width="9" style="23"/>
    <col min="7171" max="7177" width="7.5" style="23" bestFit="1" customWidth="1"/>
    <col min="7178" max="7179" width="9" style="23"/>
    <col min="7180" max="7180" width="7.5" style="23" bestFit="1" customWidth="1"/>
    <col min="7181" max="7422" width="9" style="23"/>
    <col min="7423" max="7423" width="5.125" style="23" customWidth="1"/>
    <col min="7424" max="7424" width="16.75" style="23" bestFit="1" customWidth="1"/>
    <col min="7425" max="7425" width="13.875" style="23" bestFit="1" customWidth="1"/>
    <col min="7426" max="7426" width="9" style="23"/>
    <col min="7427" max="7433" width="7.5" style="23" bestFit="1" customWidth="1"/>
    <col min="7434" max="7435" width="9" style="23"/>
    <col min="7436" max="7436" width="7.5" style="23" bestFit="1" customWidth="1"/>
    <col min="7437" max="7678" width="9" style="23"/>
    <col min="7679" max="7679" width="5.125" style="23" customWidth="1"/>
    <col min="7680" max="7680" width="16.75" style="23" bestFit="1" customWidth="1"/>
    <col min="7681" max="7681" width="13.875" style="23" bestFit="1" customWidth="1"/>
    <col min="7682" max="7682" width="9" style="23"/>
    <col min="7683" max="7689" width="7.5" style="23" bestFit="1" customWidth="1"/>
    <col min="7690" max="7691" width="9" style="23"/>
    <col min="7692" max="7692" width="7.5" style="23" bestFit="1" customWidth="1"/>
    <col min="7693" max="7934" width="9" style="23"/>
    <col min="7935" max="7935" width="5.125" style="23" customWidth="1"/>
    <col min="7936" max="7936" width="16.75" style="23" bestFit="1" customWidth="1"/>
    <col min="7937" max="7937" width="13.875" style="23" bestFit="1" customWidth="1"/>
    <col min="7938" max="7938" width="9" style="23"/>
    <col min="7939" max="7945" width="7.5" style="23" bestFit="1" customWidth="1"/>
    <col min="7946" max="7947" width="9" style="23"/>
    <col min="7948" max="7948" width="7.5" style="23" bestFit="1" customWidth="1"/>
    <col min="7949" max="8190" width="9" style="23"/>
    <col min="8191" max="8191" width="5.125" style="23" customWidth="1"/>
    <col min="8192" max="8192" width="16.75" style="23" bestFit="1" customWidth="1"/>
    <col min="8193" max="8193" width="13.875" style="23" bestFit="1" customWidth="1"/>
    <col min="8194" max="8194" width="9" style="23"/>
    <col min="8195" max="8201" width="7.5" style="23" bestFit="1" customWidth="1"/>
    <col min="8202" max="8203" width="9" style="23"/>
    <col min="8204" max="8204" width="7.5" style="23" bestFit="1" customWidth="1"/>
    <col min="8205" max="8446" width="9" style="23"/>
    <col min="8447" max="8447" width="5.125" style="23" customWidth="1"/>
    <col min="8448" max="8448" width="16.75" style="23" bestFit="1" customWidth="1"/>
    <col min="8449" max="8449" width="13.875" style="23" bestFit="1" customWidth="1"/>
    <col min="8450" max="8450" width="9" style="23"/>
    <col min="8451" max="8457" width="7.5" style="23" bestFit="1" customWidth="1"/>
    <col min="8458" max="8459" width="9" style="23"/>
    <col min="8460" max="8460" width="7.5" style="23" bestFit="1" customWidth="1"/>
    <col min="8461" max="8702" width="9" style="23"/>
    <col min="8703" max="8703" width="5.125" style="23" customWidth="1"/>
    <col min="8704" max="8704" width="16.75" style="23" bestFit="1" customWidth="1"/>
    <col min="8705" max="8705" width="13.875" style="23" bestFit="1" customWidth="1"/>
    <col min="8706" max="8706" width="9" style="23"/>
    <col min="8707" max="8713" width="7.5" style="23" bestFit="1" customWidth="1"/>
    <col min="8714" max="8715" width="9" style="23"/>
    <col min="8716" max="8716" width="7.5" style="23" bestFit="1" customWidth="1"/>
    <col min="8717" max="8958" width="9" style="23"/>
    <col min="8959" max="8959" width="5.125" style="23" customWidth="1"/>
    <col min="8960" max="8960" width="16.75" style="23" bestFit="1" customWidth="1"/>
    <col min="8961" max="8961" width="13.875" style="23" bestFit="1" customWidth="1"/>
    <col min="8962" max="8962" width="9" style="23"/>
    <col min="8963" max="8969" width="7.5" style="23" bestFit="1" customWidth="1"/>
    <col min="8970" max="8971" width="9" style="23"/>
    <col min="8972" max="8972" width="7.5" style="23" bestFit="1" customWidth="1"/>
    <col min="8973" max="9214" width="9" style="23"/>
    <col min="9215" max="9215" width="5.125" style="23" customWidth="1"/>
    <col min="9216" max="9216" width="16.75" style="23" bestFit="1" customWidth="1"/>
    <col min="9217" max="9217" width="13.875" style="23" bestFit="1" customWidth="1"/>
    <col min="9218" max="9218" width="9" style="23"/>
    <col min="9219" max="9225" width="7.5" style="23" bestFit="1" customWidth="1"/>
    <col min="9226" max="9227" width="9" style="23"/>
    <col min="9228" max="9228" width="7.5" style="23" bestFit="1" customWidth="1"/>
    <col min="9229" max="9470" width="9" style="23"/>
    <col min="9471" max="9471" width="5.125" style="23" customWidth="1"/>
    <col min="9472" max="9472" width="16.75" style="23" bestFit="1" customWidth="1"/>
    <col min="9473" max="9473" width="13.875" style="23" bestFit="1" customWidth="1"/>
    <col min="9474" max="9474" width="9" style="23"/>
    <col min="9475" max="9481" width="7.5" style="23" bestFit="1" customWidth="1"/>
    <col min="9482" max="9483" width="9" style="23"/>
    <col min="9484" max="9484" width="7.5" style="23" bestFit="1" customWidth="1"/>
    <col min="9485" max="9726" width="9" style="23"/>
    <col min="9727" max="9727" width="5.125" style="23" customWidth="1"/>
    <col min="9728" max="9728" width="16.75" style="23" bestFit="1" customWidth="1"/>
    <col min="9729" max="9729" width="13.875" style="23" bestFit="1" customWidth="1"/>
    <col min="9730" max="9730" width="9" style="23"/>
    <col min="9731" max="9737" width="7.5" style="23" bestFit="1" customWidth="1"/>
    <col min="9738" max="9739" width="9" style="23"/>
    <col min="9740" max="9740" width="7.5" style="23" bestFit="1" customWidth="1"/>
    <col min="9741" max="9982" width="9" style="23"/>
    <col min="9983" max="9983" width="5.125" style="23" customWidth="1"/>
    <col min="9984" max="9984" width="16.75" style="23" bestFit="1" customWidth="1"/>
    <col min="9985" max="9985" width="13.875" style="23" bestFit="1" customWidth="1"/>
    <col min="9986" max="9986" width="9" style="23"/>
    <col min="9987" max="9993" width="7.5" style="23" bestFit="1" customWidth="1"/>
    <col min="9994" max="9995" width="9" style="23"/>
    <col min="9996" max="9996" width="7.5" style="23" bestFit="1" customWidth="1"/>
    <col min="9997" max="10238" width="9" style="23"/>
    <col min="10239" max="10239" width="5.125" style="23" customWidth="1"/>
    <col min="10240" max="10240" width="16.75" style="23" bestFit="1" customWidth="1"/>
    <col min="10241" max="10241" width="13.875" style="23" bestFit="1" customWidth="1"/>
    <col min="10242" max="10242" width="9" style="23"/>
    <col min="10243" max="10249" width="7.5" style="23" bestFit="1" customWidth="1"/>
    <col min="10250" max="10251" width="9" style="23"/>
    <col min="10252" max="10252" width="7.5" style="23" bestFit="1" customWidth="1"/>
    <col min="10253" max="10494" width="9" style="23"/>
    <col min="10495" max="10495" width="5.125" style="23" customWidth="1"/>
    <col min="10496" max="10496" width="16.75" style="23" bestFit="1" customWidth="1"/>
    <col min="10497" max="10497" width="13.875" style="23" bestFit="1" customWidth="1"/>
    <col min="10498" max="10498" width="9" style="23"/>
    <col min="10499" max="10505" width="7.5" style="23" bestFit="1" customWidth="1"/>
    <col min="10506" max="10507" width="9" style="23"/>
    <col min="10508" max="10508" width="7.5" style="23" bestFit="1" customWidth="1"/>
    <col min="10509" max="10750" width="9" style="23"/>
    <col min="10751" max="10751" width="5.125" style="23" customWidth="1"/>
    <col min="10752" max="10752" width="16.75" style="23" bestFit="1" customWidth="1"/>
    <col min="10753" max="10753" width="13.875" style="23" bestFit="1" customWidth="1"/>
    <col min="10754" max="10754" width="9" style="23"/>
    <col min="10755" max="10761" width="7.5" style="23" bestFit="1" customWidth="1"/>
    <col min="10762" max="10763" width="9" style="23"/>
    <col min="10764" max="10764" width="7.5" style="23" bestFit="1" customWidth="1"/>
    <col min="10765" max="11006" width="9" style="23"/>
    <col min="11007" max="11007" width="5.125" style="23" customWidth="1"/>
    <col min="11008" max="11008" width="16.75" style="23" bestFit="1" customWidth="1"/>
    <col min="11009" max="11009" width="13.875" style="23" bestFit="1" customWidth="1"/>
    <col min="11010" max="11010" width="9" style="23"/>
    <col min="11011" max="11017" width="7.5" style="23" bestFit="1" customWidth="1"/>
    <col min="11018" max="11019" width="9" style="23"/>
    <col min="11020" max="11020" width="7.5" style="23" bestFit="1" customWidth="1"/>
    <col min="11021" max="11262" width="9" style="23"/>
    <col min="11263" max="11263" width="5.125" style="23" customWidth="1"/>
    <col min="11264" max="11264" width="16.75" style="23" bestFit="1" customWidth="1"/>
    <col min="11265" max="11265" width="13.875" style="23" bestFit="1" customWidth="1"/>
    <col min="11266" max="11266" width="9" style="23"/>
    <col min="11267" max="11273" width="7.5" style="23" bestFit="1" customWidth="1"/>
    <col min="11274" max="11275" width="9" style="23"/>
    <col min="11276" max="11276" width="7.5" style="23" bestFit="1" customWidth="1"/>
    <col min="11277" max="11518" width="9" style="23"/>
    <col min="11519" max="11519" width="5.125" style="23" customWidth="1"/>
    <col min="11520" max="11520" width="16.75" style="23" bestFit="1" customWidth="1"/>
    <col min="11521" max="11521" width="13.875" style="23" bestFit="1" customWidth="1"/>
    <col min="11522" max="11522" width="9" style="23"/>
    <col min="11523" max="11529" width="7.5" style="23" bestFit="1" customWidth="1"/>
    <col min="11530" max="11531" width="9" style="23"/>
    <col min="11532" max="11532" width="7.5" style="23" bestFit="1" customWidth="1"/>
    <col min="11533" max="11774" width="9" style="23"/>
    <col min="11775" max="11775" width="5.125" style="23" customWidth="1"/>
    <col min="11776" max="11776" width="16.75" style="23" bestFit="1" customWidth="1"/>
    <col min="11777" max="11777" width="13.875" style="23" bestFit="1" customWidth="1"/>
    <col min="11778" max="11778" width="9" style="23"/>
    <col min="11779" max="11785" width="7.5" style="23" bestFit="1" customWidth="1"/>
    <col min="11786" max="11787" width="9" style="23"/>
    <col min="11788" max="11788" width="7.5" style="23" bestFit="1" customWidth="1"/>
    <col min="11789" max="12030" width="9" style="23"/>
    <col min="12031" max="12031" width="5.125" style="23" customWidth="1"/>
    <col min="12032" max="12032" width="16.75" style="23" bestFit="1" customWidth="1"/>
    <col min="12033" max="12033" width="13.875" style="23" bestFit="1" customWidth="1"/>
    <col min="12034" max="12034" width="9" style="23"/>
    <col min="12035" max="12041" width="7.5" style="23" bestFit="1" customWidth="1"/>
    <col min="12042" max="12043" width="9" style="23"/>
    <col min="12044" max="12044" width="7.5" style="23" bestFit="1" customWidth="1"/>
    <col min="12045" max="12286" width="9" style="23"/>
    <col min="12287" max="12287" width="5.125" style="23" customWidth="1"/>
    <col min="12288" max="12288" width="16.75" style="23" bestFit="1" customWidth="1"/>
    <col min="12289" max="12289" width="13.875" style="23" bestFit="1" customWidth="1"/>
    <col min="12290" max="12290" width="9" style="23"/>
    <col min="12291" max="12297" width="7.5" style="23" bestFit="1" customWidth="1"/>
    <col min="12298" max="12299" width="9" style="23"/>
    <col min="12300" max="12300" width="7.5" style="23" bestFit="1" customWidth="1"/>
    <col min="12301" max="12542" width="9" style="23"/>
    <col min="12543" max="12543" width="5.125" style="23" customWidth="1"/>
    <col min="12544" max="12544" width="16.75" style="23" bestFit="1" customWidth="1"/>
    <col min="12545" max="12545" width="13.875" style="23" bestFit="1" customWidth="1"/>
    <col min="12546" max="12546" width="9" style="23"/>
    <col min="12547" max="12553" width="7.5" style="23" bestFit="1" customWidth="1"/>
    <col min="12554" max="12555" width="9" style="23"/>
    <col min="12556" max="12556" width="7.5" style="23" bestFit="1" customWidth="1"/>
    <col min="12557" max="12798" width="9" style="23"/>
    <col min="12799" max="12799" width="5.125" style="23" customWidth="1"/>
    <col min="12800" max="12800" width="16.75" style="23" bestFit="1" customWidth="1"/>
    <col min="12801" max="12801" width="13.875" style="23" bestFit="1" customWidth="1"/>
    <col min="12802" max="12802" width="9" style="23"/>
    <col min="12803" max="12809" width="7.5" style="23" bestFit="1" customWidth="1"/>
    <col min="12810" max="12811" width="9" style="23"/>
    <col min="12812" max="12812" width="7.5" style="23" bestFit="1" customWidth="1"/>
    <col min="12813" max="13054" width="9" style="23"/>
    <col min="13055" max="13055" width="5.125" style="23" customWidth="1"/>
    <col min="13056" max="13056" width="16.75" style="23" bestFit="1" customWidth="1"/>
    <col min="13057" max="13057" width="13.875" style="23" bestFit="1" customWidth="1"/>
    <col min="13058" max="13058" width="9" style="23"/>
    <col min="13059" max="13065" width="7.5" style="23" bestFit="1" customWidth="1"/>
    <col min="13066" max="13067" width="9" style="23"/>
    <col min="13068" max="13068" width="7.5" style="23" bestFit="1" customWidth="1"/>
    <col min="13069" max="13310" width="9" style="23"/>
    <col min="13311" max="13311" width="5.125" style="23" customWidth="1"/>
    <col min="13312" max="13312" width="16.75" style="23" bestFit="1" customWidth="1"/>
    <col min="13313" max="13313" width="13.875" style="23" bestFit="1" customWidth="1"/>
    <col min="13314" max="13314" width="9" style="23"/>
    <col min="13315" max="13321" width="7.5" style="23" bestFit="1" customWidth="1"/>
    <col min="13322" max="13323" width="9" style="23"/>
    <col min="13324" max="13324" width="7.5" style="23" bestFit="1" customWidth="1"/>
    <col min="13325" max="13566" width="9" style="23"/>
    <col min="13567" max="13567" width="5.125" style="23" customWidth="1"/>
    <col min="13568" max="13568" width="16.75" style="23" bestFit="1" customWidth="1"/>
    <col min="13569" max="13569" width="13.875" style="23" bestFit="1" customWidth="1"/>
    <col min="13570" max="13570" width="9" style="23"/>
    <col min="13571" max="13577" width="7.5" style="23" bestFit="1" customWidth="1"/>
    <col min="13578" max="13579" width="9" style="23"/>
    <col min="13580" max="13580" width="7.5" style="23" bestFit="1" customWidth="1"/>
    <col min="13581" max="13822" width="9" style="23"/>
    <col min="13823" max="13823" width="5.125" style="23" customWidth="1"/>
    <col min="13824" max="13824" width="16.75" style="23" bestFit="1" customWidth="1"/>
    <col min="13825" max="13825" width="13.875" style="23" bestFit="1" customWidth="1"/>
    <col min="13826" max="13826" width="9" style="23"/>
    <col min="13827" max="13833" width="7.5" style="23" bestFit="1" customWidth="1"/>
    <col min="13834" max="13835" width="9" style="23"/>
    <col min="13836" max="13836" width="7.5" style="23" bestFit="1" customWidth="1"/>
    <col min="13837" max="14078" width="9" style="23"/>
    <col min="14079" max="14079" width="5.125" style="23" customWidth="1"/>
    <col min="14080" max="14080" width="16.75" style="23" bestFit="1" customWidth="1"/>
    <col min="14081" max="14081" width="13.875" style="23" bestFit="1" customWidth="1"/>
    <col min="14082" max="14082" width="9" style="23"/>
    <col min="14083" max="14089" width="7.5" style="23" bestFit="1" customWidth="1"/>
    <col min="14090" max="14091" width="9" style="23"/>
    <col min="14092" max="14092" width="7.5" style="23" bestFit="1" customWidth="1"/>
    <col min="14093" max="14334" width="9" style="23"/>
    <col min="14335" max="14335" width="5.125" style="23" customWidth="1"/>
    <col min="14336" max="14336" width="16.75" style="23" bestFit="1" customWidth="1"/>
    <col min="14337" max="14337" width="13.875" style="23" bestFit="1" customWidth="1"/>
    <col min="14338" max="14338" width="9" style="23"/>
    <col min="14339" max="14345" width="7.5" style="23" bestFit="1" customWidth="1"/>
    <col min="14346" max="14347" width="9" style="23"/>
    <col min="14348" max="14348" width="7.5" style="23" bestFit="1" customWidth="1"/>
    <col min="14349" max="14590" width="9" style="23"/>
    <col min="14591" max="14591" width="5.125" style="23" customWidth="1"/>
    <col min="14592" max="14592" width="16.75" style="23" bestFit="1" customWidth="1"/>
    <col min="14593" max="14593" width="13.875" style="23" bestFit="1" customWidth="1"/>
    <col min="14594" max="14594" width="9" style="23"/>
    <col min="14595" max="14601" width="7.5" style="23" bestFit="1" customWidth="1"/>
    <col min="14602" max="14603" width="9" style="23"/>
    <col min="14604" max="14604" width="7.5" style="23" bestFit="1" customWidth="1"/>
    <col min="14605" max="14846" width="9" style="23"/>
    <col min="14847" max="14847" width="5.125" style="23" customWidth="1"/>
    <col min="14848" max="14848" width="16.75" style="23" bestFit="1" customWidth="1"/>
    <col min="14849" max="14849" width="13.875" style="23" bestFit="1" customWidth="1"/>
    <col min="14850" max="14850" width="9" style="23"/>
    <col min="14851" max="14857" width="7.5" style="23" bestFit="1" customWidth="1"/>
    <col min="14858" max="14859" width="9" style="23"/>
    <col min="14860" max="14860" width="7.5" style="23" bestFit="1" customWidth="1"/>
    <col min="14861" max="15102" width="9" style="23"/>
    <col min="15103" max="15103" width="5.125" style="23" customWidth="1"/>
    <col min="15104" max="15104" width="16.75" style="23" bestFit="1" customWidth="1"/>
    <col min="15105" max="15105" width="13.875" style="23" bestFit="1" customWidth="1"/>
    <col min="15106" max="15106" width="9" style="23"/>
    <col min="15107" max="15113" width="7.5" style="23" bestFit="1" customWidth="1"/>
    <col min="15114" max="15115" width="9" style="23"/>
    <col min="15116" max="15116" width="7.5" style="23" bestFit="1" customWidth="1"/>
    <col min="15117" max="15358" width="9" style="23"/>
    <col min="15359" max="15359" width="5.125" style="23" customWidth="1"/>
    <col min="15360" max="15360" width="16.75" style="23" bestFit="1" customWidth="1"/>
    <col min="15361" max="15361" width="13.875" style="23" bestFit="1" customWidth="1"/>
    <col min="15362" max="15362" width="9" style="23"/>
    <col min="15363" max="15369" width="7.5" style="23" bestFit="1" customWidth="1"/>
    <col min="15370" max="15371" width="9" style="23"/>
    <col min="15372" max="15372" width="7.5" style="23" bestFit="1" customWidth="1"/>
    <col min="15373" max="15614" width="9" style="23"/>
    <col min="15615" max="15615" width="5.125" style="23" customWidth="1"/>
    <col min="15616" max="15616" width="16.75" style="23" bestFit="1" customWidth="1"/>
    <col min="15617" max="15617" width="13.875" style="23" bestFit="1" customWidth="1"/>
    <col min="15618" max="15618" width="9" style="23"/>
    <col min="15619" max="15625" width="7.5" style="23" bestFit="1" customWidth="1"/>
    <col min="15626" max="15627" width="9" style="23"/>
    <col min="15628" max="15628" width="7.5" style="23" bestFit="1" customWidth="1"/>
    <col min="15629" max="15870" width="9" style="23"/>
    <col min="15871" max="15871" width="5.125" style="23" customWidth="1"/>
    <col min="15872" max="15872" width="16.75" style="23" bestFit="1" customWidth="1"/>
    <col min="15873" max="15873" width="13.875" style="23" bestFit="1" customWidth="1"/>
    <col min="15874" max="15874" width="9" style="23"/>
    <col min="15875" max="15881" width="7.5" style="23" bestFit="1" customWidth="1"/>
    <col min="15882" max="15883" width="9" style="23"/>
    <col min="15884" max="15884" width="7.5" style="23" bestFit="1" customWidth="1"/>
    <col min="15885" max="16126" width="9" style="23"/>
    <col min="16127" max="16127" width="5.125" style="23" customWidth="1"/>
    <col min="16128" max="16128" width="16.75" style="23" bestFit="1" customWidth="1"/>
    <col min="16129" max="16129" width="13.875" style="23" bestFit="1" customWidth="1"/>
    <col min="16130" max="16130" width="9" style="23"/>
    <col min="16131" max="16137" width="7.5" style="23" bestFit="1" customWidth="1"/>
    <col min="16138" max="16139" width="9" style="23"/>
    <col min="16140" max="16140" width="7.5" style="23" bestFit="1" customWidth="1"/>
    <col min="16141" max="16384" width="9" style="23"/>
  </cols>
  <sheetData>
    <row r="1" spans="1:18" ht="31.5" customHeight="1" x14ac:dyDescent="0.15">
      <c r="A1" s="20" t="s">
        <v>34</v>
      </c>
      <c r="B1" s="20" t="s">
        <v>35</v>
      </c>
      <c r="C1" s="20" t="s">
        <v>36</v>
      </c>
      <c r="D1" s="21" t="s">
        <v>37</v>
      </c>
      <c r="E1" s="22" t="s">
        <v>38</v>
      </c>
      <c r="F1" s="22" t="s">
        <v>39</v>
      </c>
      <c r="G1" s="22" t="s">
        <v>40</v>
      </c>
      <c r="H1" s="22" t="s">
        <v>41</v>
      </c>
      <c r="I1" s="22" t="s">
        <v>42</v>
      </c>
      <c r="J1" s="29" t="s">
        <v>43</v>
      </c>
      <c r="K1" s="29" t="s">
        <v>44</v>
      </c>
      <c r="L1" s="30" t="s">
        <v>45</v>
      </c>
      <c r="M1" s="23" t="s">
        <v>346</v>
      </c>
    </row>
    <row r="2" spans="1:18" ht="24" hidden="1" customHeight="1" x14ac:dyDescent="0.15">
      <c r="B2" s="20" t="str">
        <f>C2&amp;D2</f>
        <v>1语文1</v>
      </c>
      <c r="C2" s="20" t="s">
        <v>31</v>
      </c>
      <c r="D2" s="24">
        <f>COUNTIFS($C$2:C2,C2)</f>
        <v>1</v>
      </c>
      <c r="E2" s="25">
        <v>76</v>
      </c>
      <c r="F2" s="25">
        <v>80</v>
      </c>
      <c r="G2" s="25">
        <v>81</v>
      </c>
      <c r="H2" s="25">
        <v>81</v>
      </c>
      <c r="I2" s="25">
        <v>82</v>
      </c>
      <c r="J2" s="31">
        <f t="shared" ref="J2:J65" si="0">IF(COUNT(E2:I2)&gt;=5,MAX(E2:I2),0)</f>
        <v>82</v>
      </c>
      <c r="K2" s="31">
        <f t="shared" ref="K2:K65" si="1">IF(COUNT(E2:I2)&gt;=5,MIN(E2:I2),0)</f>
        <v>76</v>
      </c>
      <c r="L2" s="32">
        <f t="shared" ref="L2:L65" si="2">IF(COUNT(E2:I2)&gt;=5,ROUND((SUM(E2:I2)-SUM(J2:K2))/(COUNT(E2:I2)-2),2),AVERAGE(E2:I2))</f>
        <v>80.67</v>
      </c>
      <c r="M2" s="23">
        <f>SUM(E2:I2)</f>
        <v>400</v>
      </c>
      <c r="Q2" s="36"/>
      <c r="R2" s="36"/>
    </row>
    <row r="3" spans="1:18" ht="24" hidden="1" customHeight="1" x14ac:dyDescent="0.15">
      <c r="B3" s="20" t="str">
        <f t="shared" ref="B3:B32" si="3">C3&amp;D3</f>
        <v>1语文2</v>
      </c>
      <c r="C3" s="20" t="s">
        <v>31</v>
      </c>
      <c r="D3" s="24">
        <f>COUNTIFS($C$2:C3,C3)</f>
        <v>2</v>
      </c>
      <c r="E3" s="25">
        <v>81</v>
      </c>
      <c r="F3" s="25">
        <v>77</v>
      </c>
      <c r="G3" s="25">
        <v>78</v>
      </c>
      <c r="H3" s="25">
        <v>78</v>
      </c>
      <c r="I3" s="25">
        <v>80</v>
      </c>
      <c r="J3" s="31">
        <f t="shared" si="0"/>
        <v>81</v>
      </c>
      <c r="K3" s="31">
        <f t="shared" si="1"/>
        <v>77</v>
      </c>
      <c r="L3" s="32">
        <f t="shared" si="2"/>
        <v>78.67</v>
      </c>
      <c r="M3" s="23">
        <f t="shared" ref="M3:M66" si="4">SUM(E3:I3)</f>
        <v>394</v>
      </c>
      <c r="Q3" s="36"/>
      <c r="R3" s="36"/>
    </row>
    <row r="4" spans="1:18" ht="24" hidden="1" customHeight="1" x14ac:dyDescent="0.15">
      <c r="B4" s="20" t="str">
        <f t="shared" si="3"/>
        <v>1语文3</v>
      </c>
      <c r="C4" s="20" t="s">
        <v>31</v>
      </c>
      <c r="D4" s="24">
        <f>COUNTIFS($C$2:C4,C4)</f>
        <v>3</v>
      </c>
      <c r="E4" s="25">
        <v>79</v>
      </c>
      <c r="F4" s="25">
        <v>78</v>
      </c>
      <c r="G4" s="25">
        <v>79</v>
      </c>
      <c r="H4" s="25">
        <v>76</v>
      </c>
      <c r="I4" s="25">
        <v>84</v>
      </c>
      <c r="J4" s="31">
        <f t="shared" si="0"/>
        <v>84</v>
      </c>
      <c r="K4" s="31">
        <f t="shared" si="1"/>
        <v>76</v>
      </c>
      <c r="L4" s="32">
        <f t="shared" si="2"/>
        <v>78.67</v>
      </c>
      <c r="M4" s="23">
        <f t="shared" si="4"/>
        <v>396</v>
      </c>
      <c r="Q4" s="36"/>
      <c r="R4" s="36"/>
    </row>
    <row r="5" spans="1:18" ht="24" hidden="1" customHeight="1" x14ac:dyDescent="0.15">
      <c r="B5" s="20" t="str">
        <f t="shared" si="3"/>
        <v>1语文4</v>
      </c>
      <c r="C5" s="20" t="s">
        <v>31</v>
      </c>
      <c r="D5" s="24">
        <f>COUNTIFS($C$2:C5,C5)</f>
        <v>4</v>
      </c>
      <c r="E5" s="25">
        <v>72</v>
      </c>
      <c r="F5" s="25">
        <v>79</v>
      </c>
      <c r="G5" s="25">
        <v>83</v>
      </c>
      <c r="H5" s="25">
        <v>75</v>
      </c>
      <c r="I5" s="25">
        <v>80</v>
      </c>
      <c r="J5" s="31">
        <f t="shared" si="0"/>
        <v>83</v>
      </c>
      <c r="K5" s="31">
        <f t="shared" si="1"/>
        <v>72</v>
      </c>
      <c r="L5" s="32">
        <f t="shared" si="2"/>
        <v>78</v>
      </c>
      <c r="M5" s="23">
        <f t="shared" si="4"/>
        <v>389</v>
      </c>
      <c r="Q5" s="36"/>
      <c r="R5" s="36"/>
    </row>
    <row r="6" spans="1:18" ht="24" hidden="1" customHeight="1" x14ac:dyDescent="0.15">
      <c r="B6" s="20" t="str">
        <f t="shared" si="3"/>
        <v>1语文5</v>
      </c>
      <c r="C6" s="20" t="s">
        <v>31</v>
      </c>
      <c r="D6" s="24">
        <f>COUNTIFS($C$2:C6,C6)</f>
        <v>5</v>
      </c>
      <c r="E6" s="25">
        <v>77</v>
      </c>
      <c r="F6" s="25">
        <v>82</v>
      </c>
      <c r="G6" s="25">
        <v>82</v>
      </c>
      <c r="H6" s="25">
        <v>82</v>
      </c>
      <c r="I6" s="25">
        <v>76</v>
      </c>
      <c r="J6" s="31">
        <f t="shared" si="0"/>
        <v>82</v>
      </c>
      <c r="K6" s="31">
        <f t="shared" si="1"/>
        <v>76</v>
      </c>
      <c r="L6" s="32">
        <f t="shared" si="2"/>
        <v>80.33</v>
      </c>
      <c r="M6" s="23">
        <f t="shared" si="4"/>
        <v>399</v>
      </c>
      <c r="Q6" s="36"/>
      <c r="R6" s="36"/>
    </row>
    <row r="7" spans="1:18" ht="24" hidden="1" customHeight="1" x14ac:dyDescent="0.15">
      <c r="B7" s="20" t="str">
        <f t="shared" si="3"/>
        <v>1语文6</v>
      </c>
      <c r="C7" s="20" t="s">
        <v>31</v>
      </c>
      <c r="D7" s="24">
        <f>COUNTIFS($C$2:C7,C7)</f>
        <v>6</v>
      </c>
      <c r="E7" s="25">
        <v>86</v>
      </c>
      <c r="F7" s="25">
        <v>76</v>
      </c>
      <c r="G7" s="25">
        <v>87</v>
      </c>
      <c r="H7" s="25">
        <v>85</v>
      </c>
      <c r="I7" s="25">
        <v>85</v>
      </c>
      <c r="J7" s="31">
        <f t="shared" si="0"/>
        <v>87</v>
      </c>
      <c r="K7" s="31">
        <f t="shared" si="1"/>
        <v>76</v>
      </c>
      <c r="L7" s="32">
        <f t="shared" si="2"/>
        <v>85.33</v>
      </c>
      <c r="M7" s="23">
        <f t="shared" si="4"/>
        <v>419</v>
      </c>
      <c r="Q7" s="36"/>
      <c r="R7" s="36"/>
    </row>
    <row r="8" spans="1:18" ht="24" hidden="1" customHeight="1" x14ac:dyDescent="0.15">
      <c r="B8" s="20" t="str">
        <f t="shared" si="3"/>
        <v>1语文7</v>
      </c>
      <c r="C8" s="20" t="s">
        <v>31</v>
      </c>
      <c r="D8" s="24">
        <f>COUNTIFS($C$2:C8,C8)</f>
        <v>7</v>
      </c>
      <c r="E8" s="25">
        <v>80</v>
      </c>
      <c r="F8" s="25">
        <v>83</v>
      </c>
      <c r="G8" s="25">
        <v>88</v>
      </c>
      <c r="H8" s="25">
        <v>85</v>
      </c>
      <c r="I8" s="25">
        <v>85</v>
      </c>
      <c r="J8" s="31">
        <f t="shared" si="0"/>
        <v>88</v>
      </c>
      <c r="K8" s="31">
        <f t="shared" si="1"/>
        <v>80</v>
      </c>
      <c r="L8" s="32">
        <f t="shared" si="2"/>
        <v>84.33</v>
      </c>
      <c r="M8" s="23">
        <f t="shared" si="4"/>
        <v>421</v>
      </c>
      <c r="Q8" s="36"/>
      <c r="R8" s="36"/>
    </row>
    <row r="9" spans="1:18" ht="24" hidden="1" customHeight="1" x14ac:dyDescent="0.15">
      <c r="B9" s="20" t="str">
        <f t="shared" si="3"/>
        <v>1语文8</v>
      </c>
      <c r="C9" s="20" t="s">
        <v>31</v>
      </c>
      <c r="D9" s="24">
        <f>COUNTIFS($C$2:C9,C9)</f>
        <v>8</v>
      </c>
      <c r="E9" s="25">
        <v>84</v>
      </c>
      <c r="F9" s="25">
        <v>81</v>
      </c>
      <c r="G9" s="25">
        <v>89</v>
      </c>
      <c r="H9" s="25">
        <v>84</v>
      </c>
      <c r="I9" s="25">
        <v>87</v>
      </c>
      <c r="J9" s="31">
        <f t="shared" si="0"/>
        <v>89</v>
      </c>
      <c r="K9" s="31">
        <f t="shared" si="1"/>
        <v>81</v>
      </c>
      <c r="L9" s="32">
        <f t="shared" si="2"/>
        <v>85</v>
      </c>
      <c r="M9" s="23">
        <f t="shared" si="4"/>
        <v>425</v>
      </c>
      <c r="Q9" s="36"/>
      <c r="R9" s="36"/>
    </row>
    <row r="10" spans="1:18" ht="24" hidden="1" customHeight="1" x14ac:dyDescent="0.15">
      <c r="B10" s="20" t="str">
        <f t="shared" si="3"/>
        <v>1语文9</v>
      </c>
      <c r="C10" s="20" t="s">
        <v>31</v>
      </c>
      <c r="D10" s="24">
        <f>COUNTIFS($C$2:C10,C10)</f>
        <v>9</v>
      </c>
      <c r="E10" s="25">
        <v>80</v>
      </c>
      <c r="F10" s="25">
        <v>78</v>
      </c>
      <c r="G10" s="25">
        <v>84</v>
      </c>
      <c r="H10" s="25">
        <v>83</v>
      </c>
      <c r="I10" s="25">
        <v>81</v>
      </c>
      <c r="J10" s="31">
        <f t="shared" si="0"/>
        <v>84</v>
      </c>
      <c r="K10" s="31">
        <f t="shared" si="1"/>
        <v>78</v>
      </c>
      <c r="L10" s="32">
        <f t="shared" si="2"/>
        <v>81.33</v>
      </c>
      <c r="M10" s="23">
        <f t="shared" si="4"/>
        <v>406</v>
      </c>
      <c r="Q10" s="36"/>
      <c r="R10" s="36"/>
    </row>
    <row r="11" spans="1:18" ht="24" hidden="1" customHeight="1" x14ac:dyDescent="0.15">
      <c r="B11" s="20" t="str">
        <f t="shared" si="3"/>
        <v>1语文10</v>
      </c>
      <c r="C11" s="20" t="s">
        <v>31</v>
      </c>
      <c r="D11" s="24">
        <f>COUNTIFS($C$2:C11,C11)</f>
        <v>10</v>
      </c>
      <c r="E11" s="25">
        <v>81</v>
      </c>
      <c r="F11" s="25">
        <v>78</v>
      </c>
      <c r="G11" s="25">
        <v>80</v>
      </c>
      <c r="H11" s="25">
        <v>79</v>
      </c>
      <c r="I11" s="25">
        <v>82</v>
      </c>
      <c r="J11" s="31">
        <f t="shared" si="0"/>
        <v>82</v>
      </c>
      <c r="K11" s="31">
        <f t="shared" si="1"/>
        <v>78</v>
      </c>
      <c r="L11" s="32">
        <f t="shared" si="2"/>
        <v>80</v>
      </c>
      <c r="M11" s="23">
        <f t="shared" si="4"/>
        <v>400</v>
      </c>
      <c r="Q11" s="36"/>
      <c r="R11" s="36"/>
    </row>
    <row r="12" spans="1:18" ht="24" hidden="1" customHeight="1" x14ac:dyDescent="0.15">
      <c r="B12" s="20" t="str">
        <f t="shared" si="3"/>
        <v>1语文11</v>
      </c>
      <c r="C12" s="20" t="s">
        <v>31</v>
      </c>
      <c r="D12" s="24">
        <f>COUNTIFS($C$2:C12,C12)</f>
        <v>11</v>
      </c>
      <c r="E12" s="25">
        <v>82</v>
      </c>
      <c r="F12" s="25">
        <v>83</v>
      </c>
      <c r="G12" s="25">
        <v>81</v>
      </c>
      <c r="H12" s="25">
        <v>82</v>
      </c>
      <c r="I12" s="25">
        <v>79</v>
      </c>
      <c r="J12" s="31">
        <f t="shared" si="0"/>
        <v>83</v>
      </c>
      <c r="K12" s="31">
        <f t="shared" si="1"/>
        <v>79</v>
      </c>
      <c r="L12" s="32">
        <f t="shared" si="2"/>
        <v>81.67</v>
      </c>
      <c r="M12" s="23">
        <f t="shared" si="4"/>
        <v>407</v>
      </c>
      <c r="Q12" s="36"/>
      <c r="R12" s="36"/>
    </row>
    <row r="13" spans="1:18" ht="24" hidden="1" customHeight="1" x14ac:dyDescent="0.15">
      <c r="B13" s="20" t="str">
        <f t="shared" si="3"/>
        <v>1语文12</v>
      </c>
      <c r="C13" s="20" t="s">
        <v>31</v>
      </c>
      <c r="D13" s="24">
        <f>COUNTIFS($C$2:C13,C13)</f>
        <v>12</v>
      </c>
      <c r="E13" s="25">
        <v>81</v>
      </c>
      <c r="F13" s="25">
        <v>85</v>
      </c>
      <c r="G13" s="25">
        <v>83</v>
      </c>
      <c r="H13" s="25">
        <v>81</v>
      </c>
      <c r="I13" s="25">
        <v>83</v>
      </c>
      <c r="J13" s="31">
        <f t="shared" si="0"/>
        <v>85</v>
      </c>
      <c r="K13" s="31">
        <f t="shared" si="1"/>
        <v>81</v>
      </c>
      <c r="L13" s="32">
        <f t="shared" si="2"/>
        <v>82.33</v>
      </c>
      <c r="M13" s="23">
        <f t="shared" si="4"/>
        <v>413</v>
      </c>
      <c r="Q13" s="36"/>
      <c r="R13" s="36"/>
    </row>
    <row r="14" spans="1:18" ht="24" hidden="1" customHeight="1" x14ac:dyDescent="0.15">
      <c r="B14" s="20" t="str">
        <f t="shared" si="3"/>
        <v>1语文13</v>
      </c>
      <c r="C14" s="20" t="s">
        <v>31</v>
      </c>
      <c r="D14" s="24">
        <f>COUNTIFS($C$2:C14,C14)</f>
        <v>13</v>
      </c>
      <c r="E14" s="25">
        <v>82</v>
      </c>
      <c r="F14" s="25">
        <v>79</v>
      </c>
      <c r="G14" s="25">
        <v>78</v>
      </c>
      <c r="H14" s="25">
        <v>80</v>
      </c>
      <c r="I14" s="25">
        <v>80</v>
      </c>
      <c r="J14" s="31">
        <f t="shared" si="0"/>
        <v>82</v>
      </c>
      <c r="K14" s="31">
        <f t="shared" si="1"/>
        <v>78</v>
      </c>
      <c r="L14" s="32">
        <f t="shared" si="2"/>
        <v>79.67</v>
      </c>
      <c r="M14" s="23">
        <f t="shared" si="4"/>
        <v>399</v>
      </c>
      <c r="Q14" s="36"/>
      <c r="R14" s="36"/>
    </row>
    <row r="15" spans="1:18" ht="24" hidden="1" customHeight="1" x14ac:dyDescent="0.15">
      <c r="B15" s="20" t="str">
        <f t="shared" si="3"/>
        <v>1语文14</v>
      </c>
      <c r="C15" s="20" t="s">
        <v>31</v>
      </c>
      <c r="D15" s="24">
        <f>COUNTIFS($C$2:C15,C15)</f>
        <v>14</v>
      </c>
      <c r="E15" s="25">
        <v>78</v>
      </c>
      <c r="F15" s="25">
        <v>77</v>
      </c>
      <c r="G15" s="25">
        <v>79</v>
      </c>
      <c r="H15" s="25">
        <v>83</v>
      </c>
      <c r="I15" s="25">
        <v>83</v>
      </c>
      <c r="J15" s="31">
        <f t="shared" si="0"/>
        <v>83</v>
      </c>
      <c r="K15" s="31">
        <f t="shared" si="1"/>
        <v>77</v>
      </c>
      <c r="L15" s="32">
        <f t="shared" si="2"/>
        <v>80</v>
      </c>
      <c r="M15" s="23">
        <f t="shared" si="4"/>
        <v>400</v>
      </c>
      <c r="Q15" s="36"/>
      <c r="R15" s="36"/>
    </row>
    <row r="16" spans="1:18" ht="24" hidden="1" customHeight="1" x14ac:dyDescent="0.15">
      <c r="B16" s="20" t="str">
        <f t="shared" si="3"/>
        <v>1语文15</v>
      </c>
      <c r="C16" s="20" t="s">
        <v>31</v>
      </c>
      <c r="D16" s="24">
        <f>COUNTIFS($C$2:C16,C16)</f>
        <v>15</v>
      </c>
      <c r="E16" s="25">
        <v>79</v>
      </c>
      <c r="F16" s="25">
        <v>80</v>
      </c>
      <c r="G16" s="25">
        <v>81</v>
      </c>
      <c r="H16" s="25">
        <v>82</v>
      </c>
      <c r="I16" s="25">
        <v>82</v>
      </c>
      <c r="J16" s="31">
        <f t="shared" si="0"/>
        <v>82</v>
      </c>
      <c r="K16" s="31">
        <f t="shared" si="1"/>
        <v>79</v>
      </c>
      <c r="L16" s="32">
        <f t="shared" si="2"/>
        <v>81</v>
      </c>
      <c r="M16" s="23">
        <f t="shared" si="4"/>
        <v>404</v>
      </c>
      <c r="Q16" s="36"/>
      <c r="R16" s="36"/>
    </row>
    <row r="17" spans="2:18" ht="24" hidden="1" customHeight="1" x14ac:dyDescent="0.15">
      <c r="B17" s="20" t="str">
        <f t="shared" si="3"/>
        <v>1语文16</v>
      </c>
      <c r="C17" s="20" t="s">
        <v>31</v>
      </c>
      <c r="D17" s="24">
        <f>COUNTIFS($C$2:C17,C17)</f>
        <v>16</v>
      </c>
      <c r="E17" s="25">
        <v>86</v>
      </c>
      <c r="F17" s="25">
        <v>85</v>
      </c>
      <c r="G17" s="25">
        <v>85</v>
      </c>
      <c r="H17" s="25">
        <v>88</v>
      </c>
      <c r="I17" s="25">
        <v>83</v>
      </c>
      <c r="J17" s="31">
        <f t="shared" si="0"/>
        <v>88</v>
      </c>
      <c r="K17" s="31">
        <f t="shared" si="1"/>
        <v>83</v>
      </c>
      <c r="L17" s="32">
        <f t="shared" si="2"/>
        <v>85.33</v>
      </c>
      <c r="M17" s="23">
        <f t="shared" si="4"/>
        <v>427</v>
      </c>
      <c r="Q17" s="36"/>
      <c r="R17" s="36"/>
    </row>
    <row r="18" spans="2:18" ht="24" hidden="1" customHeight="1" x14ac:dyDescent="0.15">
      <c r="B18" s="20" t="str">
        <f t="shared" si="3"/>
        <v>1语文17</v>
      </c>
      <c r="C18" s="20" t="s">
        <v>31</v>
      </c>
      <c r="D18" s="24">
        <f>COUNTIFS($C$2:C18,C18)</f>
        <v>17</v>
      </c>
      <c r="E18" s="25">
        <v>83</v>
      </c>
      <c r="F18" s="25">
        <v>78</v>
      </c>
      <c r="G18" s="25">
        <v>82</v>
      </c>
      <c r="H18" s="25">
        <v>84</v>
      </c>
      <c r="I18" s="25">
        <v>81</v>
      </c>
      <c r="J18" s="31">
        <f t="shared" si="0"/>
        <v>84</v>
      </c>
      <c r="K18" s="31">
        <f t="shared" si="1"/>
        <v>78</v>
      </c>
      <c r="L18" s="32">
        <f t="shared" si="2"/>
        <v>82</v>
      </c>
      <c r="M18" s="23">
        <f t="shared" si="4"/>
        <v>408</v>
      </c>
      <c r="Q18" s="36"/>
      <c r="R18" s="36"/>
    </row>
    <row r="19" spans="2:18" ht="24" hidden="1" customHeight="1" x14ac:dyDescent="0.15">
      <c r="B19" s="20" t="str">
        <f t="shared" si="3"/>
        <v>1语文18</v>
      </c>
      <c r="C19" s="20" t="s">
        <v>31</v>
      </c>
      <c r="D19" s="24">
        <f>COUNTIFS($C$2:C19,C19)</f>
        <v>18</v>
      </c>
      <c r="E19" s="25">
        <v>83</v>
      </c>
      <c r="F19" s="25">
        <v>82</v>
      </c>
      <c r="G19" s="25">
        <v>82</v>
      </c>
      <c r="H19" s="25">
        <v>80</v>
      </c>
      <c r="I19" s="25">
        <v>80</v>
      </c>
      <c r="J19" s="31">
        <f t="shared" si="0"/>
        <v>83</v>
      </c>
      <c r="K19" s="31">
        <f t="shared" si="1"/>
        <v>80</v>
      </c>
      <c r="L19" s="32">
        <f t="shared" si="2"/>
        <v>81.33</v>
      </c>
      <c r="M19" s="23">
        <f t="shared" si="4"/>
        <v>407</v>
      </c>
      <c r="Q19" s="36"/>
      <c r="R19" s="36"/>
    </row>
    <row r="20" spans="2:18" ht="24" hidden="1" customHeight="1" x14ac:dyDescent="0.15">
      <c r="B20" s="20" t="str">
        <f t="shared" si="3"/>
        <v>1语文19</v>
      </c>
      <c r="C20" s="20" t="s">
        <v>31</v>
      </c>
      <c r="D20" s="24">
        <f>COUNTIFS($C$2:C20,C20)</f>
        <v>19</v>
      </c>
      <c r="E20" s="25">
        <v>80</v>
      </c>
      <c r="F20" s="25">
        <v>80</v>
      </c>
      <c r="G20" s="25">
        <v>81</v>
      </c>
      <c r="H20" s="25">
        <v>83</v>
      </c>
      <c r="I20" s="25">
        <v>86</v>
      </c>
      <c r="J20" s="31">
        <f t="shared" si="0"/>
        <v>86</v>
      </c>
      <c r="K20" s="31">
        <f t="shared" si="1"/>
        <v>80</v>
      </c>
      <c r="L20" s="32">
        <f t="shared" si="2"/>
        <v>81.33</v>
      </c>
      <c r="M20" s="23">
        <f t="shared" si="4"/>
        <v>410</v>
      </c>
      <c r="Q20" s="36"/>
      <c r="R20" s="36"/>
    </row>
    <row r="21" spans="2:18" ht="24" hidden="1" customHeight="1" x14ac:dyDescent="0.15">
      <c r="B21" s="20" t="str">
        <f t="shared" si="3"/>
        <v>1语文20</v>
      </c>
      <c r="C21" s="20" t="s">
        <v>31</v>
      </c>
      <c r="D21" s="24">
        <f>COUNTIFS($C$2:C21,C21)</f>
        <v>20</v>
      </c>
      <c r="E21" s="25">
        <v>75</v>
      </c>
      <c r="F21" s="25">
        <v>75</v>
      </c>
      <c r="G21" s="25">
        <v>78</v>
      </c>
      <c r="H21" s="25">
        <v>81</v>
      </c>
      <c r="I21" s="25">
        <v>79</v>
      </c>
      <c r="J21" s="31">
        <f t="shared" si="0"/>
        <v>81</v>
      </c>
      <c r="K21" s="31">
        <f t="shared" si="1"/>
        <v>75</v>
      </c>
      <c r="L21" s="32">
        <f t="shared" si="2"/>
        <v>77.33</v>
      </c>
      <c r="M21" s="23">
        <f t="shared" si="4"/>
        <v>388</v>
      </c>
      <c r="Q21" s="36"/>
      <c r="R21" s="36"/>
    </row>
    <row r="22" spans="2:18" ht="24" hidden="1" customHeight="1" x14ac:dyDescent="0.15">
      <c r="B22" s="20" t="str">
        <f t="shared" si="3"/>
        <v>1语文21</v>
      </c>
      <c r="C22" s="20" t="s">
        <v>31</v>
      </c>
      <c r="D22" s="24">
        <f>COUNTIFS($C$2:C22,C22)</f>
        <v>21</v>
      </c>
      <c r="E22" s="25">
        <v>79</v>
      </c>
      <c r="F22" s="25">
        <v>75</v>
      </c>
      <c r="G22" s="25">
        <v>79</v>
      </c>
      <c r="H22" s="25">
        <v>78</v>
      </c>
      <c r="I22" s="25">
        <v>83</v>
      </c>
      <c r="J22" s="31">
        <f t="shared" si="0"/>
        <v>83</v>
      </c>
      <c r="K22" s="31">
        <f t="shared" si="1"/>
        <v>75</v>
      </c>
      <c r="L22" s="32">
        <f t="shared" si="2"/>
        <v>78.67</v>
      </c>
      <c r="M22" s="23">
        <f t="shared" si="4"/>
        <v>394</v>
      </c>
      <c r="Q22" s="36"/>
      <c r="R22" s="36"/>
    </row>
    <row r="23" spans="2:18" ht="24" hidden="1" customHeight="1" x14ac:dyDescent="0.15">
      <c r="B23" s="20" t="str">
        <f t="shared" si="3"/>
        <v>1语文22</v>
      </c>
      <c r="C23" s="20" t="s">
        <v>31</v>
      </c>
      <c r="D23" s="24">
        <f>COUNTIFS($C$2:C23,C23)</f>
        <v>22</v>
      </c>
      <c r="E23" s="25">
        <v>79</v>
      </c>
      <c r="F23" s="25">
        <v>80</v>
      </c>
      <c r="G23" s="25">
        <v>78</v>
      </c>
      <c r="H23" s="25">
        <v>79</v>
      </c>
      <c r="I23" s="25">
        <v>76</v>
      </c>
      <c r="J23" s="31">
        <f t="shared" si="0"/>
        <v>80</v>
      </c>
      <c r="K23" s="31">
        <f t="shared" si="1"/>
        <v>76</v>
      </c>
      <c r="L23" s="32">
        <f t="shared" si="2"/>
        <v>78.67</v>
      </c>
      <c r="M23" s="23">
        <f t="shared" si="4"/>
        <v>392</v>
      </c>
      <c r="Q23" s="36"/>
      <c r="R23" s="36"/>
    </row>
    <row r="24" spans="2:18" ht="24" hidden="1" customHeight="1" x14ac:dyDescent="0.15">
      <c r="B24" s="20" t="str">
        <f t="shared" si="3"/>
        <v>1语文23</v>
      </c>
      <c r="C24" s="20" t="s">
        <v>31</v>
      </c>
      <c r="D24" s="24">
        <f>COUNTIFS($C$2:C24,C24)</f>
        <v>23</v>
      </c>
      <c r="E24" s="25">
        <v>78</v>
      </c>
      <c r="F24" s="25">
        <v>81</v>
      </c>
      <c r="G24" s="25">
        <v>80</v>
      </c>
      <c r="H24" s="25">
        <v>77</v>
      </c>
      <c r="I24" s="25">
        <v>79</v>
      </c>
      <c r="J24" s="31">
        <f t="shared" si="0"/>
        <v>81</v>
      </c>
      <c r="K24" s="31">
        <f t="shared" si="1"/>
        <v>77</v>
      </c>
      <c r="L24" s="32">
        <f t="shared" si="2"/>
        <v>79</v>
      </c>
      <c r="M24" s="23">
        <f t="shared" si="4"/>
        <v>395</v>
      </c>
      <c r="Q24" s="36"/>
      <c r="R24" s="36"/>
    </row>
    <row r="25" spans="2:18" ht="24" hidden="1" customHeight="1" x14ac:dyDescent="0.15">
      <c r="B25" s="20" t="str">
        <f t="shared" si="3"/>
        <v>1语文24</v>
      </c>
      <c r="C25" s="20" t="s">
        <v>31</v>
      </c>
      <c r="D25" s="24">
        <f>COUNTIFS($C$2:C25,C25)</f>
        <v>24</v>
      </c>
      <c r="E25" s="25">
        <v>81</v>
      </c>
      <c r="F25" s="25">
        <v>86</v>
      </c>
      <c r="G25" s="25">
        <v>81</v>
      </c>
      <c r="H25" s="25">
        <v>81</v>
      </c>
      <c r="I25" s="25">
        <v>81</v>
      </c>
      <c r="J25" s="31">
        <f t="shared" si="0"/>
        <v>86</v>
      </c>
      <c r="K25" s="31">
        <f t="shared" si="1"/>
        <v>81</v>
      </c>
      <c r="L25" s="32">
        <f t="shared" si="2"/>
        <v>81</v>
      </c>
      <c r="M25" s="23">
        <f t="shared" si="4"/>
        <v>410</v>
      </c>
      <c r="Q25" s="36"/>
      <c r="R25" s="36"/>
    </row>
    <row r="26" spans="2:18" ht="24" hidden="1" customHeight="1" x14ac:dyDescent="0.15">
      <c r="B26" s="20" t="str">
        <f t="shared" si="3"/>
        <v>1语文25</v>
      </c>
      <c r="C26" s="20" t="s">
        <v>31</v>
      </c>
      <c r="D26" s="24">
        <f>COUNTIFS($C$2:C26,C26)</f>
        <v>25</v>
      </c>
      <c r="E26" s="25">
        <v>80</v>
      </c>
      <c r="F26" s="25">
        <v>78</v>
      </c>
      <c r="G26" s="25">
        <v>80</v>
      </c>
      <c r="H26" s="25">
        <v>78</v>
      </c>
      <c r="I26" s="25">
        <v>85</v>
      </c>
      <c r="J26" s="31">
        <f t="shared" si="0"/>
        <v>85</v>
      </c>
      <c r="K26" s="31">
        <f t="shared" si="1"/>
        <v>78</v>
      </c>
      <c r="L26" s="32">
        <f t="shared" si="2"/>
        <v>79.33</v>
      </c>
      <c r="M26" s="23">
        <f t="shared" si="4"/>
        <v>401</v>
      </c>
      <c r="Q26" s="36"/>
      <c r="R26" s="36"/>
    </row>
    <row r="27" spans="2:18" ht="24" hidden="1" customHeight="1" x14ac:dyDescent="0.15">
      <c r="B27" s="20" t="str">
        <f t="shared" si="3"/>
        <v>1语文26</v>
      </c>
      <c r="C27" s="20" t="s">
        <v>31</v>
      </c>
      <c r="D27" s="24">
        <f>COUNTIFS($C$2:C27,C27)</f>
        <v>26</v>
      </c>
      <c r="E27" s="25">
        <v>80</v>
      </c>
      <c r="F27" s="25">
        <v>79</v>
      </c>
      <c r="G27" s="25">
        <v>81</v>
      </c>
      <c r="H27" s="25">
        <v>81</v>
      </c>
      <c r="I27" s="25">
        <v>84</v>
      </c>
      <c r="J27" s="31">
        <f t="shared" si="0"/>
        <v>84</v>
      </c>
      <c r="K27" s="31">
        <f t="shared" si="1"/>
        <v>79</v>
      </c>
      <c r="L27" s="32">
        <f t="shared" si="2"/>
        <v>80.67</v>
      </c>
      <c r="M27" s="23">
        <f t="shared" si="4"/>
        <v>405</v>
      </c>
      <c r="Q27" s="36"/>
      <c r="R27" s="36"/>
    </row>
    <row r="28" spans="2:18" ht="24" hidden="1" customHeight="1" x14ac:dyDescent="0.15">
      <c r="B28" s="20" t="str">
        <f t="shared" si="3"/>
        <v>1语文27</v>
      </c>
      <c r="C28" s="20" t="s">
        <v>31</v>
      </c>
      <c r="D28" s="24">
        <f>COUNTIFS($C$2:C28,C28)</f>
        <v>27</v>
      </c>
      <c r="E28" s="25">
        <v>79</v>
      </c>
      <c r="F28" s="25">
        <v>82</v>
      </c>
      <c r="G28" s="25">
        <v>83</v>
      </c>
      <c r="H28" s="25">
        <v>81</v>
      </c>
      <c r="I28" s="25">
        <v>82</v>
      </c>
      <c r="J28" s="31">
        <f t="shared" si="0"/>
        <v>83</v>
      </c>
      <c r="K28" s="31">
        <f t="shared" si="1"/>
        <v>79</v>
      </c>
      <c r="L28" s="32">
        <f t="shared" si="2"/>
        <v>81.67</v>
      </c>
      <c r="M28" s="23">
        <f t="shared" si="4"/>
        <v>407</v>
      </c>
      <c r="Q28" s="36"/>
      <c r="R28" s="36"/>
    </row>
    <row r="29" spans="2:18" ht="24" hidden="1" customHeight="1" x14ac:dyDescent="0.15">
      <c r="B29" s="20" t="str">
        <f t="shared" si="3"/>
        <v>1语文28</v>
      </c>
      <c r="C29" s="20" t="s">
        <v>31</v>
      </c>
      <c r="D29" s="24">
        <f>COUNTIFS($C$2:C29,C29)</f>
        <v>28</v>
      </c>
      <c r="E29" s="25">
        <v>79</v>
      </c>
      <c r="F29" s="25">
        <v>78</v>
      </c>
      <c r="G29" s="25">
        <v>80</v>
      </c>
      <c r="H29" s="25">
        <v>80</v>
      </c>
      <c r="I29" s="25">
        <v>80</v>
      </c>
      <c r="J29" s="31">
        <f t="shared" si="0"/>
        <v>80</v>
      </c>
      <c r="K29" s="31">
        <f t="shared" si="1"/>
        <v>78</v>
      </c>
      <c r="L29" s="32">
        <f t="shared" si="2"/>
        <v>79.67</v>
      </c>
      <c r="M29" s="23">
        <f t="shared" si="4"/>
        <v>397</v>
      </c>
      <c r="Q29" s="36"/>
      <c r="R29" s="36"/>
    </row>
    <row r="30" spans="2:18" ht="24" hidden="1" customHeight="1" x14ac:dyDescent="0.15">
      <c r="B30" s="20" t="str">
        <f>C30&amp;D30</f>
        <v>2数学1</v>
      </c>
      <c r="C30" s="20" t="s">
        <v>32</v>
      </c>
      <c r="D30" s="24">
        <f>COUNTIFS($C$2:C30,C30)</f>
        <v>1</v>
      </c>
      <c r="E30" s="25">
        <v>78</v>
      </c>
      <c r="F30" s="25">
        <v>82</v>
      </c>
      <c r="G30" s="25">
        <v>80</v>
      </c>
      <c r="H30" s="25">
        <v>85</v>
      </c>
      <c r="I30" s="25">
        <v>90</v>
      </c>
      <c r="J30" s="31">
        <f t="shared" si="0"/>
        <v>90</v>
      </c>
      <c r="K30" s="31">
        <f t="shared" si="1"/>
        <v>78</v>
      </c>
      <c r="L30" s="32">
        <f t="shared" si="2"/>
        <v>82.33</v>
      </c>
      <c r="M30" s="23">
        <f t="shared" si="4"/>
        <v>415</v>
      </c>
      <c r="Q30" s="36"/>
      <c r="R30" s="36"/>
    </row>
    <row r="31" spans="2:18" ht="24" hidden="1" customHeight="1" x14ac:dyDescent="0.15">
      <c r="B31" s="20" t="str">
        <f t="shared" si="3"/>
        <v>2数学2</v>
      </c>
      <c r="C31" s="20" t="s">
        <v>32</v>
      </c>
      <c r="D31" s="24">
        <f>COUNTIFS($C$2:C31,C31)</f>
        <v>2</v>
      </c>
      <c r="E31" s="25">
        <v>83</v>
      </c>
      <c r="F31" s="25">
        <v>75</v>
      </c>
      <c r="G31" s="25">
        <v>83</v>
      </c>
      <c r="H31" s="25">
        <v>84</v>
      </c>
      <c r="I31" s="25">
        <v>89</v>
      </c>
      <c r="J31" s="31">
        <f t="shared" si="0"/>
        <v>89</v>
      </c>
      <c r="K31" s="31">
        <f t="shared" si="1"/>
        <v>75</v>
      </c>
      <c r="L31" s="32">
        <f t="shared" si="2"/>
        <v>83.33</v>
      </c>
      <c r="M31" s="23">
        <f t="shared" si="4"/>
        <v>414</v>
      </c>
      <c r="Q31" s="36"/>
      <c r="R31" s="36"/>
    </row>
    <row r="32" spans="2:18" ht="24" hidden="1" customHeight="1" x14ac:dyDescent="0.15">
      <c r="B32" s="20" t="str">
        <f t="shared" si="3"/>
        <v>2数学3</v>
      </c>
      <c r="C32" s="20" t="s">
        <v>32</v>
      </c>
      <c r="D32" s="24">
        <f>COUNTIFS($C$2:C32,C32)</f>
        <v>3</v>
      </c>
      <c r="E32" s="25">
        <v>74</v>
      </c>
      <c r="F32" s="25">
        <v>73</v>
      </c>
      <c r="G32" s="25">
        <v>78</v>
      </c>
      <c r="H32" s="25">
        <v>80</v>
      </c>
      <c r="I32" s="25">
        <v>85</v>
      </c>
      <c r="J32" s="31">
        <f t="shared" si="0"/>
        <v>85</v>
      </c>
      <c r="K32" s="31">
        <f t="shared" si="1"/>
        <v>73</v>
      </c>
      <c r="L32" s="32">
        <f t="shared" si="2"/>
        <v>77.33</v>
      </c>
      <c r="M32" s="23">
        <f t="shared" si="4"/>
        <v>390</v>
      </c>
      <c r="Q32" s="36"/>
      <c r="R32" s="36"/>
    </row>
    <row r="33" spans="2:18" ht="24" hidden="1" customHeight="1" x14ac:dyDescent="0.15">
      <c r="B33" s="20" t="str">
        <f>C33&amp;D33</f>
        <v>2数学4</v>
      </c>
      <c r="C33" s="20" t="s">
        <v>32</v>
      </c>
      <c r="D33" s="24">
        <f>COUNTIFS($C$2:C33,C33)</f>
        <v>4</v>
      </c>
      <c r="E33" s="25">
        <v>87</v>
      </c>
      <c r="F33" s="25">
        <v>87</v>
      </c>
      <c r="G33" s="25">
        <v>91</v>
      </c>
      <c r="H33" s="25">
        <v>94</v>
      </c>
      <c r="I33" s="25">
        <v>92</v>
      </c>
      <c r="J33" s="31">
        <f t="shared" si="0"/>
        <v>94</v>
      </c>
      <c r="K33" s="31">
        <f t="shared" si="1"/>
        <v>87</v>
      </c>
      <c r="L33" s="32">
        <f t="shared" si="2"/>
        <v>90</v>
      </c>
      <c r="M33" s="23">
        <f t="shared" si="4"/>
        <v>451</v>
      </c>
      <c r="Q33" s="36"/>
      <c r="R33" s="36"/>
    </row>
    <row r="34" spans="2:18" ht="24" hidden="1" customHeight="1" x14ac:dyDescent="0.15">
      <c r="B34" s="20" t="str">
        <f t="shared" ref="B34:B55" si="5">C34&amp;D34</f>
        <v>2数学5</v>
      </c>
      <c r="C34" s="20" t="s">
        <v>32</v>
      </c>
      <c r="D34" s="24">
        <f>COUNTIFS($C$2:C34,C34)</f>
        <v>5</v>
      </c>
      <c r="E34" s="25">
        <v>76</v>
      </c>
      <c r="F34" s="25">
        <v>78</v>
      </c>
      <c r="G34" s="25">
        <v>89</v>
      </c>
      <c r="H34" s="25">
        <v>79</v>
      </c>
      <c r="I34" s="25">
        <v>84</v>
      </c>
      <c r="J34" s="31">
        <f t="shared" si="0"/>
        <v>89</v>
      </c>
      <c r="K34" s="31">
        <f t="shared" si="1"/>
        <v>76</v>
      </c>
      <c r="L34" s="32">
        <f t="shared" si="2"/>
        <v>80.33</v>
      </c>
      <c r="M34" s="23">
        <f t="shared" si="4"/>
        <v>406</v>
      </c>
      <c r="Q34" s="36"/>
      <c r="R34" s="36"/>
    </row>
    <row r="35" spans="2:18" ht="24" hidden="1" customHeight="1" x14ac:dyDescent="0.15">
      <c r="B35" s="20" t="str">
        <f t="shared" si="5"/>
        <v>2数学6</v>
      </c>
      <c r="C35" s="20" t="s">
        <v>32</v>
      </c>
      <c r="D35" s="24">
        <f>COUNTIFS($C$2:C35,C35)</f>
        <v>6</v>
      </c>
      <c r="E35" s="25">
        <v>79</v>
      </c>
      <c r="F35" s="25">
        <v>75</v>
      </c>
      <c r="G35" s="25">
        <v>82</v>
      </c>
      <c r="H35" s="25">
        <v>74</v>
      </c>
      <c r="I35" s="25">
        <v>80</v>
      </c>
      <c r="J35" s="31">
        <f t="shared" si="0"/>
        <v>82</v>
      </c>
      <c r="K35" s="31">
        <f t="shared" si="1"/>
        <v>74</v>
      </c>
      <c r="L35" s="32">
        <f t="shared" si="2"/>
        <v>78</v>
      </c>
      <c r="M35" s="23">
        <f t="shared" si="4"/>
        <v>390</v>
      </c>
      <c r="Q35" s="36"/>
      <c r="R35" s="36"/>
    </row>
    <row r="36" spans="2:18" ht="24" hidden="1" customHeight="1" x14ac:dyDescent="0.15">
      <c r="B36" s="20" t="str">
        <f t="shared" si="5"/>
        <v>2数学7</v>
      </c>
      <c r="C36" s="20" t="s">
        <v>32</v>
      </c>
      <c r="D36" s="24">
        <f>COUNTIFS($C$2:C36,C36)</f>
        <v>7</v>
      </c>
      <c r="E36" s="25">
        <v>79</v>
      </c>
      <c r="F36" s="25">
        <v>80</v>
      </c>
      <c r="G36" s="25">
        <v>81</v>
      </c>
      <c r="H36" s="25">
        <v>82</v>
      </c>
      <c r="I36" s="25">
        <v>86</v>
      </c>
      <c r="J36" s="31">
        <f t="shared" si="0"/>
        <v>86</v>
      </c>
      <c r="K36" s="31">
        <f t="shared" si="1"/>
        <v>79</v>
      </c>
      <c r="L36" s="32">
        <f t="shared" si="2"/>
        <v>81</v>
      </c>
      <c r="M36" s="23">
        <f t="shared" si="4"/>
        <v>408</v>
      </c>
      <c r="Q36" s="36"/>
      <c r="R36" s="36"/>
    </row>
    <row r="37" spans="2:18" ht="24" hidden="1" customHeight="1" x14ac:dyDescent="0.15">
      <c r="B37" s="20" t="str">
        <f t="shared" si="5"/>
        <v>2数学8</v>
      </c>
      <c r="C37" s="20" t="s">
        <v>32</v>
      </c>
      <c r="D37" s="24">
        <f>COUNTIFS($C$2:C37,C37)</f>
        <v>8</v>
      </c>
      <c r="E37" s="25">
        <v>94</v>
      </c>
      <c r="F37" s="25">
        <v>90</v>
      </c>
      <c r="G37" s="25">
        <v>86</v>
      </c>
      <c r="H37" s="25">
        <v>95</v>
      </c>
      <c r="I37" s="25">
        <v>94</v>
      </c>
      <c r="J37" s="31">
        <f t="shared" si="0"/>
        <v>95</v>
      </c>
      <c r="K37" s="31">
        <f t="shared" si="1"/>
        <v>86</v>
      </c>
      <c r="L37" s="32">
        <f t="shared" si="2"/>
        <v>92.67</v>
      </c>
      <c r="M37" s="23">
        <f t="shared" si="4"/>
        <v>459</v>
      </c>
      <c r="Q37" s="36"/>
      <c r="R37" s="36"/>
    </row>
    <row r="38" spans="2:18" ht="24" hidden="1" customHeight="1" x14ac:dyDescent="0.15">
      <c r="B38" s="20" t="str">
        <f t="shared" si="5"/>
        <v>2数学9</v>
      </c>
      <c r="C38" s="20" t="s">
        <v>32</v>
      </c>
      <c r="D38" s="24">
        <f>COUNTIFS($C$2:C38,C38)</f>
        <v>9</v>
      </c>
      <c r="E38" s="25">
        <v>96</v>
      </c>
      <c r="F38" s="25">
        <v>90</v>
      </c>
      <c r="G38" s="25">
        <v>90</v>
      </c>
      <c r="H38" s="25">
        <v>96</v>
      </c>
      <c r="I38" s="25">
        <v>95</v>
      </c>
      <c r="J38" s="31">
        <f t="shared" si="0"/>
        <v>96</v>
      </c>
      <c r="K38" s="31">
        <f t="shared" si="1"/>
        <v>90</v>
      </c>
      <c r="L38" s="32">
        <f t="shared" si="2"/>
        <v>93.67</v>
      </c>
      <c r="M38" s="23">
        <f t="shared" si="4"/>
        <v>467</v>
      </c>
      <c r="Q38" s="36"/>
      <c r="R38" s="36"/>
    </row>
    <row r="39" spans="2:18" ht="24" hidden="1" customHeight="1" x14ac:dyDescent="0.15">
      <c r="B39" s="20" t="str">
        <f t="shared" si="5"/>
        <v>2数学10</v>
      </c>
      <c r="C39" s="20" t="s">
        <v>32</v>
      </c>
      <c r="D39" s="24">
        <f>COUNTIFS($C$2:C39,C39)</f>
        <v>10</v>
      </c>
      <c r="E39" s="25">
        <v>81</v>
      </c>
      <c r="F39" s="25">
        <v>85</v>
      </c>
      <c r="G39" s="25">
        <v>86</v>
      </c>
      <c r="H39" s="25">
        <v>88</v>
      </c>
      <c r="I39" s="25">
        <v>88</v>
      </c>
      <c r="J39" s="31">
        <f t="shared" si="0"/>
        <v>88</v>
      </c>
      <c r="K39" s="31">
        <f t="shared" si="1"/>
        <v>81</v>
      </c>
      <c r="L39" s="32">
        <f t="shared" si="2"/>
        <v>86.33</v>
      </c>
      <c r="M39" s="23">
        <f t="shared" si="4"/>
        <v>428</v>
      </c>
      <c r="Q39" s="36"/>
      <c r="R39" s="36"/>
    </row>
    <row r="40" spans="2:18" ht="24" hidden="1" customHeight="1" x14ac:dyDescent="0.15">
      <c r="B40" s="20" t="str">
        <f t="shared" si="5"/>
        <v>2数学11</v>
      </c>
      <c r="C40" s="20" t="s">
        <v>32</v>
      </c>
      <c r="D40" s="24">
        <f>COUNTIFS($C$2:C40,C40)</f>
        <v>11</v>
      </c>
      <c r="E40" s="25">
        <v>93</v>
      </c>
      <c r="F40" s="25">
        <v>94</v>
      </c>
      <c r="G40" s="25">
        <v>90</v>
      </c>
      <c r="H40" s="25">
        <v>94</v>
      </c>
      <c r="I40" s="25">
        <v>95</v>
      </c>
      <c r="J40" s="31">
        <f t="shared" si="0"/>
        <v>95</v>
      </c>
      <c r="K40" s="31">
        <f t="shared" si="1"/>
        <v>90</v>
      </c>
      <c r="L40" s="32">
        <f t="shared" si="2"/>
        <v>93.67</v>
      </c>
      <c r="M40" s="23">
        <f t="shared" si="4"/>
        <v>466</v>
      </c>
      <c r="Q40" s="36"/>
      <c r="R40" s="36"/>
    </row>
    <row r="41" spans="2:18" ht="24" hidden="1" customHeight="1" x14ac:dyDescent="0.15">
      <c r="B41" s="20" t="str">
        <f t="shared" si="5"/>
        <v>2数学12</v>
      </c>
      <c r="C41" s="20" t="s">
        <v>32</v>
      </c>
      <c r="D41" s="24">
        <f>COUNTIFS($C$2:C41,C41)</f>
        <v>12</v>
      </c>
      <c r="E41" s="25">
        <v>76</v>
      </c>
      <c r="F41" s="25">
        <v>72</v>
      </c>
      <c r="G41" s="25">
        <v>79</v>
      </c>
      <c r="H41" s="25">
        <v>79</v>
      </c>
      <c r="I41" s="25">
        <v>75</v>
      </c>
      <c r="J41" s="31">
        <f t="shared" si="0"/>
        <v>79</v>
      </c>
      <c r="K41" s="31">
        <f t="shared" si="1"/>
        <v>72</v>
      </c>
      <c r="L41" s="32">
        <f t="shared" si="2"/>
        <v>76.67</v>
      </c>
      <c r="M41" s="23">
        <f t="shared" si="4"/>
        <v>381</v>
      </c>
      <c r="Q41" s="36"/>
      <c r="R41" s="36"/>
    </row>
    <row r="42" spans="2:18" ht="24" hidden="1" customHeight="1" x14ac:dyDescent="0.15">
      <c r="B42" s="20" t="str">
        <f t="shared" si="5"/>
        <v>2数学13</v>
      </c>
      <c r="C42" s="20" t="s">
        <v>32</v>
      </c>
      <c r="D42" s="24">
        <f>COUNTIFS($C$2:C42,C42)</f>
        <v>13</v>
      </c>
      <c r="E42" s="25">
        <v>84</v>
      </c>
      <c r="F42" s="25">
        <v>86</v>
      </c>
      <c r="G42" s="25">
        <v>87</v>
      </c>
      <c r="H42" s="25">
        <v>95</v>
      </c>
      <c r="I42" s="25">
        <v>92</v>
      </c>
      <c r="J42" s="31">
        <f t="shared" si="0"/>
        <v>95</v>
      </c>
      <c r="K42" s="31">
        <f t="shared" si="1"/>
        <v>84</v>
      </c>
      <c r="L42" s="32">
        <f t="shared" si="2"/>
        <v>88.33</v>
      </c>
      <c r="M42" s="23">
        <f t="shared" si="4"/>
        <v>444</v>
      </c>
      <c r="Q42" s="36"/>
      <c r="R42" s="36"/>
    </row>
    <row r="43" spans="2:18" ht="24" hidden="1" customHeight="1" x14ac:dyDescent="0.15">
      <c r="B43" s="20" t="str">
        <f t="shared" si="5"/>
        <v>2数学14</v>
      </c>
      <c r="C43" s="20" t="s">
        <v>32</v>
      </c>
      <c r="D43" s="24">
        <f>COUNTIFS($C$2:C43,C43)</f>
        <v>14</v>
      </c>
      <c r="E43" s="25">
        <v>85</v>
      </c>
      <c r="F43" s="25">
        <v>80</v>
      </c>
      <c r="G43" s="25">
        <v>79</v>
      </c>
      <c r="H43" s="25">
        <v>80</v>
      </c>
      <c r="I43" s="25">
        <v>86</v>
      </c>
      <c r="J43" s="31">
        <f t="shared" si="0"/>
        <v>86</v>
      </c>
      <c r="K43" s="31">
        <f t="shared" si="1"/>
        <v>79</v>
      </c>
      <c r="L43" s="32">
        <f t="shared" si="2"/>
        <v>81.67</v>
      </c>
      <c r="M43" s="23">
        <f t="shared" si="4"/>
        <v>410</v>
      </c>
      <c r="Q43" s="36"/>
      <c r="R43" s="36"/>
    </row>
    <row r="44" spans="2:18" ht="24" hidden="1" customHeight="1" x14ac:dyDescent="0.15">
      <c r="B44" s="20" t="str">
        <f t="shared" si="5"/>
        <v>2数学15</v>
      </c>
      <c r="C44" s="20" t="s">
        <v>32</v>
      </c>
      <c r="D44" s="24">
        <f>COUNTIFS($C$2:C44,C44)</f>
        <v>15</v>
      </c>
      <c r="E44" s="25">
        <v>89</v>
      </c>
      <c r="F44" s="25">
        <v>85</v>
      </c>
      <c r="G44" s="25">
        <v>85</v>
      </c>
      <c r="H44" s="25">
        <v>86</v>
      </c>
      <c r="I44" s="25">
        <v>95</v>
      </c>
      <c r="J44" s="31">
        <f t="shared" si="0"/>
        <v>95</v>
      </c>
      <c r="K44" s="31">
        <f t="shared" si="1"/>
        <v>85</v>
      </c>
      <c r="L44" s="32">
        <f t="shared" si="2"/>
        <v>86.67</v>
      </c>
      <c r="M44" s="23">
        <f t="shared" si="4"/>
        <v>440</v>
      </c>
      <c r="Q44" s="36"/>
      <c r="R44" s="36"/>
    </row>
    <row r="45" spans="2:18" ht="24" hidden="1" customHeight="1" x14ac:dyDescent="0.15">
      <c r="B45" s="20" t="str">
        <f t="shared" si="5"/>
        <v>2数学16</v>
      </c>
      <c r="C45" s="20" t="s">
        <v>32</v>
      </c>
      <c r="D45" s="24">
        <f>COUNTIFS($C$2:C45,C45)</f>
        <v>16</v>
      </c>
      <c r="E45" s="25">
        <v>86</v>
      </c>
      <c r="F45" s="25">
        <v>78</v>
      </c>
      <c r="G45" s="25">
        <v>81</v>
      </c>
      <c r="H45" s="25">
        <v>74</v>
      </c>
      <c r="I45" s="25">
        <v>81</v>
      </c>
      <c r="J45" s="31">
        <f t="shared" si="0"/>
        <v>86</v>
      </c>
      <c r="K45" s="31">
        <f t="shared" si="1"/>
        <v>74</v>
      </c>
      <c r="L45" s="32">
        <f t="shared" si="2"/>
        <v>80</v>
      </c>
      <c r="M45" s="23">
        <f t="shared" si="4"/>
        <v>400</v>
      </c>
      <c r="Q45" s="36"/>
      <c r="R45" s="36"/>
    </row>
    <row r="46" spans="2:18" ht="24" hidden="1" customHeight="1" x14ac:dyDescent="0.15">
      <c r="B46" s="20" t="str">
        <f t="shared" si="5"/>
        <v>2数学17</v>
      </c>
      <c r="C46" s="20" t="s">
        <v>32</v>
      </c>
      <c r="D46" s="24">
        <f>COUNTIFS($C$2:C46,C46)</f>
        <v>17</v>
      </c>
      <c r="E46" s="25">
        <v>72</v>
      </c>
      <c r="F46" s="25">
        <v>71</v>
      </c>
      <c r="G46" s="25">
        <v>75</v>
      </c>
      <c r="H46" s="25">
        <v>81</v>
      </c>
      <c r="I46" s="25">
        <v>78</v>
      </c>
      <c r="J46" s="31">
        <f t="shared" si="0"/>
        <v>81</v>
      </c>
      <c r="K46" s="31">
        <f t="shared" si="1"/>
        <v>71</v>
      </c>
      <c r="L46" s="32">
        <f t="shared" si="2"/>
        <v>75</v>
      </c>
      <c r="M46" s="23">
        <f t="shared" si="4"/>
        <v>377</v>
      </c>
      <c r="Q46" s="36"/>
      <c r="R46" s="36"/>
    </row>
    <row r="47" spans="2:18" ht="24" hidden="1" customHeight="1" x14ac:dyDescent="0.15">
      <c r="B47" s="20" t="str">
        <f t="shared" si="5"/>
        <v>2数学18</v>
      </c>
      <c r="C47" s="20" t="s">
        <v>32</v>
      </c>
      <c r="D47" s="24">
        <f>COUNTIFS($C$2:C47,C47)</f>
        <v>18</v>
      </c>
      <c r="E47" s="25">
        <v>85</v>
      </c>
      <c r="F47" s="25">
        <v>88</v>
      </c>
      <c r="G47" s="25">
        <v>83</v>
      </c>
      <c r="H47" s="25">
        <v>90</v>
      </c>
      <c r="I47" s="25">
        <v>89</v>
      </c>
      <c r="J47" s="31">
        <f t="shared" si="0"/>
        <v>90</v>
      </c>
      <c r="K47" s="31">
        <f t="shared" si="1"/>
        <v>83</v>
      </c>
      <c r="L47" s="32">
        <f t="shared" si="2"/>
        <v>87.33</v>
      </c>
      <c r="M47" s="23">
        <f t="shared" si="4"/>
        <v>435</v>
      </c>
      <c r="Q47" s="36"/>
      <c r="R47" s="36"/>
    </row>
    <row r="48" spans="2:18" ht="24" hidden="1" customHeight="1" x14ac:dyDescent="0.15">
      <c r="B48" s="20" t="str">
        <f t="shared" si="5"/>
        <v>2数学19</v>
      </c>
      <c r="C48" s="20" t="s">
        <v>32</v>
      </c>
      <c r="D48" s="24">
        <f>COUNTIFS($C$2:C48,C48)</f>
        <v>19</v>
      </c>
      <c r="E48" s="25">
        <v>82</v>
      </c>
      <c r="F48" s="25">
        <v>80</v>
      </c>
      <c r="G48" s="25">
        <v>80</v>
      </c>
      <c r="H48" s="25">
        <v>80</v>
      </c>
      <c r="I48" s="25">
        <v>80</v>
      </c>
      <c r="J48" s="31">
        <f t="shared" si="0"/>
        <v>82</v>
      </c>
      <c r="K48" s="31">
        <f t="shared" si="1"/>
        <v>80</v>
      </c>
      <c r="L48" s="32">
        <f t="shared" si="2"/>
        <v>80</v>
      </c>
      <c r="M48" s="23">
        <f t="shared" si="4"/>
        <v>402</v>
      </c>
      <c r="Q48" s="36"/>
      <c r="R48" s="36"/>
    </row>
    <row r="49" spans="2:18" ht="24" hidden="1" customHeight="1" x14ac:dyDescent="0.15">
      <c r="B49" s="20" t="str">
        <f t="shared" si="5"/>
        <v>2数学20</v>
      </c>
      <c r="C49" s="20" t="s">
        <v>32</v>
      </c>
      <c r="D49" s="24">
        <f>COUNTIFS($C$2:C49,C49)</f>
        <v>20</v>
      </c>
      <c r="E49" s="25">
        <v>84</v>
      </c>
      <c r="F49" s="25">
        <v>81</v>
      </c>
      <c r="G49" s="25">
        <v>81</v>
      </c>
      <c r="H49" s="25">
        <v>80</v>
      </c>
      <c r="I49" s="25">
        <v>85</v>
      </c>
      <c r="J49" s="31">
        <f t="shared" si="0"/>
        <v>85</v>
      </c>
      <c r="K49" s="31">
        <f t="shared" si="1"/>
        <v>80</v>
      </c>
      <c r="L49" s="32">
        <f t="shared" si="2"/>
        <v>82</v>
      </c>
      <c r="M49" s="23">
        <f t="shared" si="4"/>
        <v>411</v>
      </c>
      <c r="Q49" s="36"/>
      <c r="R49" s="36"/>
    </row>
    <row r="50" spans="2:18" ht="24" hidden="1" customHeight="1" x14ac:dyDescent="0.15">
      <c r="B50" s="20" t="str">
        <f t="shared" si="5"/>
        <v>2数学21</v>
      </c>
      <c r="C50" s="20" t="s">
        <v>32</v>
      </c>
      <c r="D50" s="24">
        <f>COUNTIFS($C$2:C50,C50)</f>
        <v>21</v>
      </c>
      <c r="E50" s="25">
        <v>80</v>
      </c>
      <c r="F50" s="25">
        <v>86</v>
      </c>
      <c r="G50" s="25">
        <v>78</v>
      </c>
      <c r="H50" s="25">
        <v>79</v>
      </c>
      <c r="I50" s="25">
        <v>85</v>
      </c>
      <c r="J50" s="31">
        <f t="shared" si="0"/>
        <v>86</v>
      </c>
      <c r="K50" s="31">
        <f t="shared" si="1"/>
        <v>78</v>
      </c>
      <c r="L50" s="32">
        <f t="shared" si="2"/>
        <v>81.33</v>
      </c>
      <c r="M50" s="23">
        <f t="shared" si="4"/>
        <v>408</v>
      </c>
      <c r="Q50" s="36"/>
      <c r="R50" s="36"/>
    </row>
    <row r="51" spans="2:18" ht="24" hidden="1" customHeight="1" x14ac:dyDescent="0.15">
      <c r="B51" s="20" t="str">
        <f t="shared" si="5"/>
        <v>2数学22</v>
      </c>
      <c r="C51" s="20" t="s">
        <v>32</v>
      </c>
      <c r="D51" s="24">
        <f>COUNTIFS($C$2:C51,C51)</f>
        <v>22</v>
      </c>
      <c r="E51" s="25">
        <v>83</v>
      </c>
      <c r="F51" s="25">
        <v>82</v>
      </c>
      <c r="G51" s="25">
        <v>76</v>
      </c>
      <c r="H51" s="25">
        <v>79</v>
      </c>
      <c r="I51" s="25">
        <v>80</v>
      </c>
      <c r="J51" s="31">
        <f t="shared" si="0"/>
        <v>83</v>
      </c>
      <c r="K51" s="31">
        <f t="shared" si="1"/>
        <v>76</v>
      </c>
      <c r="L51" s="32">
        <f t="shared" si="2"/>
        <v>80.33</v>
      </c>
      <c r="M51" s="23">
        <f t="shared" si="4"/>
        <v>400</v>
      </c>
      <c r="Q51" s="36"/>
      <c r="R51" s="36"/>
    </row>
    <row r="52" spans="2:18" ht="24" hidden="1" customHeight="1" x14ac:dyDescent="0.15">
      <c r="B52" s="20" t="str">
        <f>C52&amp;D52</f>
        <v>2数学23</v>
      </c>
      <c r="C52" s="20" t="s">
        <v>32</v>
      </c>
      <c r="D52" s="24">
        <f>COUNTIFS($C$2:C52,C52)</f>
        <v>23</v>
      </c>
      <c r="E52" s="25">
        <v>78</v>
      </c>
      <c r="F52" s="25">
        <v>77</v>
      </c>
      <c r="G52" s="25">
        <v>82</v>
      </c>
      <c r="H52" s="25">
        <v>83</v>
      </c>
      <c r="I52" s="25">
        <v>85</v>
      </c>
      <c r="J52" s="31">
        <f t="shared" si="0"/>
        <v>85</v>
      </c>
      <c r="K52" s="31">
        <f t="shared" si="1"/>
        <v>77</v>
      </c>
      <c r="L52" s="32">
        <f t="shared" si="2"/>
        <v>81</v>
      </c>
      <c r="M52" s="23">
        <f t="shared" si="4"/>
        <v>405</v>
      </c>
      <c r="Q52" s="36"/>
      <c r="R52" s="36"/>
    </row>
    <row r="53" spans="2:18" ht="24" hidden="1" customHeight="1" x14ac:dyDescent="0.15">
      <c r="B53" s="20" t="str">
        <f>C53&amp;D53</f>
        <v>2数学24</v>
      </c>
      <c r="C53" s="20" t="s">
        <v>32</v>
      </c>
      <c r="D53" s="24">
        <f>COUNTIFS($C$2:C53,C53)</f>
        <v>24</v>
      </c>
      <c r="E53" s="25">
        <v>79</v>
      </c>
      <c r="F53" s="25">
        <v>84</v>
      </c>
      <c r="G53" s="25">
        <v>83</v>
      </c>
      <c r="H53" s="25">
        <v>83</v>
      </c>
      <c r="I53" s="25">
        <v>89</v>
      </c>
      <c r="J53" s="31">
        <f t="shared" si="0"/>
        <v>89</v>
      </c>
      <c r="K53" s="31">
        <f t="shared" si="1"/>
        <v>79</v>
      </c>
      <c r="L53" s="32">
        <f t="shared" si="2"/>
        <v>83.33</v>
      </c>
      <c r="M53" s="23">
        <f t="shared" si="4"/>
        <v>418</v>
      </c>
      <c r="Q53" s="36"/>
      <c r="R53" s="36"/>
    </row>
    <row r="54" spans="2:18" ht="24" hidden="1" customHeight="1" x14ac:dyDescent="0.15">
      <c r="B54" s="20" t="str">
        <f t="shared" si="5"/>
        <v>2数学25</v>
      </c>
      <c r="C54" s="20" t="s">
        <v>32</v>
      </c>
      <c r="D54" s="24">
        <f>COUNTIFS($C$2:C54,C54)</f>
        <v>25</v>
      </c>
      <c r="E54" s="25">
        <v>86</v>
      </c>
      <c r="F54" s="25">
        <v>80</v>
      </c>
      <c r="G54" s="25">
        <v>85</v>
      </c>
      <c r="H54" s="25">
        <v>82</v>
      </c>
      <c r="I54" s="25">
        <v>83</v>
      </c>
      <c r="J54" s="31">
        <f t="shared" si="0"/>
        <v>86</v>
      </c>
      <c r="K54" s="31">
        <f t="shared" si="1"/>
        <v>80</v>
      </c>
      <c r="L54" s="32">
        <f t="shared" si="2"/>
        <v>83.33</v>
      </c>
      <c r="M54" s="23">
        <f t="shared" si="4"/>
        <v>416</v>
      </c>
      <c r="Q54" s="36"/>
      <c r="R54" s="36"/>
    </row>
    <row r="55" spans="2:18" ht="24" hidden="1" customHeight="1" x14ac:dyDescent="0.15">
      <c r="B55" s="20" t="str">
        <f t="shared" si="5"/>
        <v>2数学26</v>
      </c>
      <c r="C55" s="20" t="s">
        <v>32</v>
      </c>
      <c r="D55" s="24">
        <f>COUNTIFS($C$2:C55,C55)</f>
        <v>26</v>
      </c>
      <c r="E55" s="25">
        <v>92</v>
      </c>
      <c r="F55" s="25">
        <v>81</v>
      </c>
      <c r="G55" s="25">
        <v>90</v>
      </c>
      <c r="H55" s="25">
        <v>91</v>
      </c>
      <c r="I55" s="25">
        <v>91</v>
      </c>
      <c r="J55" s="31">
        <f t="shared" si="0"/>
        <v>92</v>
      </c>
      <c r="K55" s="31">
        <f t="shared" si="1"/>
        <v>81</v>
      </c>
      <c r="L55" s="32">
        <f t="shared" si="2"/>
        <v>90.67</v>
      </c>
      <c r="M55" s="23">
        <f t="shared" si="4"/>
        <v>445</v>
      </c>
      <c r="Q55" s="36"/>
      <c r="R55" s="36"/>
    </row>
    <row r="56" spans="2:18" ht="24" hidden="1" customHeight="1" x14ac:dyDescent="0.15">
      <c r="B56" s="20" t="str">
        <f>C56&amp;D56</f>
        <v>2数学27</v>
      </c>
      <c r="C56" s="20" t="s">
        <v>32</v>
      </c>
      <c r="D56" s="24">
        <f>COUNTIFS($C$2:C56,C56)</f>
        <v>27</v>
      </c>
      <c r="E56" s="25">
        <v>85</v>
      </c>
      <c r="F56" s="25">
        <v>86</v>
      </c>
      <c r="G56" s="25">
        <v>84</v>
      </c>
      <c r="H56" s="25">
        <v>86</v>
      </c>
      <c r="I56" s="25">
        <v>88</v>
      </c>
      <c r="J56" s="31">
        <f t="shared" si="0"/>
        <v>88</v>
      </c>
      <c r="K56" s="31">
        <f t="shared" si="1"/>
        <v>84</v>
      </c>
      <c r="L56" s="32">
        <f t="shared" si="2"/>
        <v>85.67</v>
      </c>
      <c r="M56" s="23">
        <f t="shared" si="4"/>
        <v>429</v>
      </c>
      <c r="Q56" s="36"/>
      <c r="R56" s="36"/>
    </row>
    <row r="57" spans="2:18" ht="24" hidden="1" customHeight="1" x14ac:dyDescent="0.15">
      <c r="B57" s="20" t="str">
        <f t="shared" ref="B57:B120" si="6">C57&amp;D57</f>
        <v>2数学28</v>
      </c>
      <c r="C57" s="20" t="s">
        <v>32</v>
      </c>
      <c r="D57" s="24">
        <f>COUNTIFS($C$2:C57,C57)</f>
        <v>28</v>
      </c>
      <c r="E57" s="25">
        <v>85</v>
      </c>
      <c r="F57" s="25">
        <v>85</v>
      </c>
      <c r="G57" s="25">
        <v>85</v>
      </c>
      <c r="H57" s="25">
        <v>87</v>
      </c>
      <c r="I57" s="25">
        <v>92</v>
      </c>
      <c r="J57" s="31">
        <f t="shared" si="0"/>
        <v>92</v>
      </c>
      <c r="K57" s="31">
        <f t="shared" si="1"/>
        <v>85</v>
      </c>
      <c r="L57" s="32">
        <f t="shared" si="2"/>
        <v>85.67</v>
      </c>
      <c r="M57" s="23">
        <f t="shared" si="4"/>
        <v>434</v>
      </c>
      <c r="Q57" s="36"/>
      <c r="R57" s="36"/>
    </row>
    <row r="58" spans="2:18" ht="24" customHeight="1" x14ac:dyDescent="0.15">
      <c r="B58" s="20" t="str">
        <f t="shared" si="6"/>
        <v>3英语1</v>
      </c>
      <c r="C58" s="20" t="s">
        <v>33</v>
      </c>
      <c r="D58" s="24">
        <f>COUNTIFS($C$2:C58,C58)</f>
        <v>1</v>
      </c>
      <c r="E58" s="25">
        <v>75</v>
      </c>
      <c r="F58" s="25">
        <v>73</v>
      </c>
      <c r="G58" s="25">
        <v>80</v>
      </c>
      <c r="H58" s="25">
        <v>75</v>
      </c>
      <c r="I58" s="25">
        <v>72</v>
      </c>
      <c r="J58" s="31">
        <f t="shared" si="0"/>
        <v>80</v>
      </c>
      <c r="K58" s="31">
        <f t="shared" si="1"/>
        <v>72</v>
      </c>
      <c r="L58" s="32">
        <f t="shared" si="2"/>
        <v>74.33</v>
      </c>
      <c r="M58" s="23">
        <f t="shared" si="4"/>
        <v>375</v>
      </c>
      <c r="Q58" s="36"/>
      <c r="R58" s="36"/>
    </row>
    <row r="59" spans="2:18" ht="24" customHeight="1" x14ac:dyDescent="0.15">
      <c r="B59" s="20" t="str">
        <f t="shared" si="6"/>
        <v>3英语2</v>
      </c>
      <c r="C59" s="20" t="s">
        <v>33</v>
      </c>
      <c r="D59" s="24">
        <f>COUNTIFS($C$2:C59,C59)</f>
        <v>2</v>
      </c>
      <c r="E59" s="25">
        <v>78</v>
      </c>
      <c r="F59" s="25">
        <v>81</v>
      </c>
      <c r="G59" s="25">
        <v>83</v>
      </c>
      <c r="H59" s="25">
        <v>78</v>
      </c>
      <c r="I59" s="25">
        <v>75</v>
      </c>
      <c r="J59" s="31">
        <f t="shared" si="0"/>
        <v>83</v>
      </c>
      <c r="K59" s="31">
        <f t="shared" si="1"/>
        <v>75</v>
      </c>
      <c r="L59" s="32">
        <f t="shared" si="2"/>
        <v>79</v>
      </c>
      <c r="M59" s="23">
        <f t="shared" si="4"/>
        <v>395</v>
      </c>
      <c r="Q59" s="36"/>
      <c r="R59" s="36"/>
    </row>
    <row r="60" spans="2:18" ht="24" customHeight="1" x14ac:dyDescent="0.15">
      <c r="B60" s="20" t="str">
        <f t="shared" si="6"/>
        <v>3英语3</v>
      </c>
      <c r="C60" s="20" t="s">
        <v>33</v>
      </c>
      <c r="D60" s="24">
        <f>COUNTIFS($C$2:C60,C60)</f>
        <v>3</v>
      </c>
      <c r="E60" s="25">
        <v>79</v>
      </c>
      <c r="F60" s="25">
        <v>82</v>
      </c>
      <c r="G60" s="25">
        <v>77</v>
      </c>
      <c r="H60" s="25">
        <v>77</v>
      </c>
      <c r="I60" s="25">
        <v>87</v>
      </c>
      <c r="J60" s="31">
        <f t="shared" si="0"/>
        <v>87</v>
      </c>
      <c r="K60" s="31">
        <f t="shared" si="1"/>
        <v>77</v>
      </c>
      <c r="L60" s="32">
        <f t="shared" si="2"/>
        <v>79.33</v>
      </c>
      <c r="M60" s="23">
        <f t="shared" si="4"/>
        <v>402</v>
      </c>
      <c r="Q60" s="36"/>
      <c r="R60" s="36"/>
    </row>
    <row r="61" spans="2:18" ht="24" customHeight="1" x14ac:dyDescent="0.15">
      <c r="B61" s="20" t="str">
        <f t="shared" si="6"/>
        <v>3英语4</v>
      </c>
      <c r="C61" s="20" t="s">
        <v>33</v>
      </c>
      <c r="D61" s="24">
        <f>COUNTIFS($C$2:C61,C61)</f>
        <v>4</v>
      </c>
      <c r="E61" s="25">
        <v>90</v>
      </c>
      <c r="F61" s="25">
        <v>88</v>
      </c>
      <c r="G61" s="25">
        <v>84</v>
      </c>
      <c r="H61" s="25">
        <v>85</v>
      </c>
      <c r="I61" s="25">
        <v>88</v>
      </c>
      <c r="J61" s="31">
        <f t="shared" si="0"/>
        <v>90</v>
      </c>
      <c r="K61" s="31">
        <f t="shared" si="1"/>
        <v>84</v>
      </c>
      <c r="L61" s="32">
        <f t="shared" si="2"/>
        <v>87</v>
      </c>
      <c r="M61" s="23">
        <f t="shared" si="4"/>
        <v>435</v>
      </c>
      <c r="Q61" s="36"/>
      <c r="R61" s="36"/>
    </row>
    <row r="62" spans="2:18" ht="24" customHeight="1" x14ac:dyDescent="0.15">
      <c r="B62" s="20" t="str">
        <f t="shared" si="6"/>
        <v>3英语5</v>
      </c>
      <c r="C62" s="20" t="s">
        <v>33</v>
      </c>
      <c r="D62" s="24">
        <f>COUNTIFS($C$2:C62,C62)</f>
        <v>5</v>
      </c>
      <c r="E62" s="25">
        <v>81</v>
      </c>
      <c r="F62" s="25">
        <v>78</v>
      </c>
      <c r="G62" s="25">
        <v>81</v>
      </c>
      <c r="H62" s="25">
        <v>79</v>
      </c>
      <c r="I62" s="25">
        <v>79</v>
      </c>
      <c r="J62" s="31">
        <f t="shared" si="0"/>
        <v>81</v>
      </c>
      <c r="K62" s="31">
        <f t="shared" si="1"/>
        <v>78</v>
      </c>
      <c r="L62" s="32">
        <f t="shared" si="2"/>
        <v>79.67</v>
      </c>
      <c r="M62" s="23">
        <f t="shared" si="4"/>
        <v>398</v>
      </c>
      <c r="Q62" s="36"/>
      <c r="R62" s="36"/>
    </row>
    <row r="63" spans="2:18" ht="24" customHeight="1" x14ac:dyDescent="0.15">
      <c r="B63" s="20" t="str">
        <f t="shared" si="6"/>
        <v>3英语6</v>
      </c>
      <c r="C63" s="20" t="s">
        <v>33</v>
      </c>
      <c r="D63" s="24">
        <f>COUNTIFS($C$2:C63,C63)</f>
        <v>6</v>
      </c>
      <c r="E63" s="25">
        <v>80</v>
      </c>
      <c r="F63" s="25">
        <v>77</v>
      </c>
      <c r="G63" s="25">
        <v>76</v>
      </c>
      <c r="H63" s="25">
        <v>77</v>
      </c>
      <c r="I63" s="25">
        <v>81</v>
      </c>
      <c r="J63" s="31">
        <f t="shared" si="0"/>
        <v>81</v>
      </c>
      <c r="K63" s="31">
        <f t="shared" si="1"/>
        <v>76</v>
      </c>
      <c r="L63" s="32">
        <f t="shared" si="2"/>
        <v>78</v>
      </c>
      <c r="M63" s="23">
        <f t="shared" si="4"/>
        <v>391</v>
      </c>
      <c r="Q63" s="36"/>
      <c r="R63" s="36"/>
    </row>
    <row r="64" spans="2:18" ht="24" customHeight="1" x14ac:dyDescent="0.15">
      <c r="B64" s="20" t="str">
        <f t="shared" si="6"/>
        <v>3英语7</v>
      </c>
      <c r="C64" s="20" t="s">
        <v>33</v>
      </c>
      <c r="D64" s="24">
        <f>COUNTIFS($C$2:C64,C64)</f>
        <v>7</v>
      </c>
      <c r="E64" s="25">
        <v>77</v>
      </c>
      <c r="F64" s="25">
        <v>76</v>
      </c>
      <c r="G64" s="25">
        <v>78</v>
      </c>
      <c r="H64" s="25">
        <v>75</v>
      </c>
      <c r="I64" s="25">
        <v>80</v>
      </c>
      <c r="J64" s="31">
        <f t="shared" si="0"/>
        <v>80</v>
      </c>
      <c r="K64" s="31">
        <f t="shared" si="1"/>
        <v>75</v>
      </c>
      <c r="L64" s="32">
        <f t="shared" si="2"/>
        <v>77</v>
      </c>
      <c r="M64" s="23">
        <f t="shared" si="4"/>
        <v>386</v>
      </c>
      <c r="Q64" s="36"/>
      <c r="R64" s="36"/>
    </row>
    <row r="65" spans="2:18" ht="24" customHeight="1" x14ac:dyDescent="0.15">
      <c r="B65" s="20" t="str">
        <f t="shared" si="6"/>
        <v>3英语8</v>
      </c>
      <c r="C65" s="20" t="s">
        <v>33</v>
      </c>
      <c r="D65" s="24">
        <f>COUNTIFS($C$2:C65,C65)</f>
        <v>8</v>
      </c>
      <c r="E65" s="25">
        <v>80</v>
      </c>
      <c r="F65" s="25">
        <v>82</v>
      </c>
      <c r="G65" s="25">
        <v>79</v>
      </c>
      <c r="H65" s="25">
        <v>78</v>
      </c>
      <c r="I65" s="25">
        <v>82</v>
      </c>
      <c r="J65" s="31">
        <f t="shared" si="0"/>
        <v>82</v>
      </c>
      <c r="K65" s="31">
        <f t="shared" si="1"/>
        <v>78</v>
      </c>
      <c r="L65" s="32">
        <f t="shared" si="2"/>
        <v>80.33</v>
      </c>
      <c r="M65" s="23">
        <f t="shared" si="4"/>
        <v>401</v>
      </c>
      <c r="Q65" s="36"/>
      <c r="R65" s="36"/>
    </row>
    <row r="66" spans="2:18" ht="24" customHeight="1" x14ac:dyDescent="0.15">
      <c r="B66" s="20" t="str">
        <f t="shared" si="6"/>
        <v>3英语9</v>
      </c>
      <c r="C66" s="20" t="s">
        <v>33</v>
      </c>
      <c r="D66" s="24">
        <f>COUNTIFS($C$2:C66,C66)</f>
        <v>9</v>
      </c>
      <c r="E66" s="25">
        <v>74</v>
      </c>
      <c r="F66" s="25">
        <v>72</v>
      </c>
      <c r="G66" s="25">
        <v>74</v>
      </c>
      <c r="H66" s="25">
        <v>75</v>
      </c>
      <c r="I66" s="25">
        <v>70</v>
      </c>
      <c r="J66" s="31">
        <f t="shared" ref="J66:J129" si="7">IF(COUNT(E66:I66)&gt;=5,MAX(E66:I66),0)</f>
        <v>75</v>
      </c>
      <c r="K66" s="31">
        <f t="shared" ref="K66:K129" si="8">IF(COUNT(E66:I66)&gt;=5,MIN(E66:I66),0)</f>
        <v>70</v>
      </c>
      <c r="L66" s="32">
        <f t="shared" ref="L66:L129" si="9">IF(COUNT(E66:I66)&gt;=5,ROUND((SUM(E66:I66)-SUM(J66:K66))/(COUNT(E66:I66)-2),2),AVERAGE(E66:I66))</f>
        <v>73.33</v>
      </c>
      <c r="M66" s="23">
        <f t="shared" si="4"/>
        <v>365</v>
      </c>
      <c r="Q66" s="36"/>
      <c r="R66" s="36"/>
    </row>
    <row r="67" spans="2:18" ht="24" customHeight="1" x14ac:dyDescent="0.15">
      <c r="B67" s="20" t="str">
        <f t="shared" si="6"/>
        <v>3英语10</v>
      </c>
      <c r="C67" s="20" t="s">
        <v>33</v>
      </c>
      <c r="D67" s="24">
        <f>COUNTIFS($C$2:C67,C67)</f>
        <v>10</v>
      </c>
      <c r="E67" s="25">
        <v>75</v>
      </c>
      <c r="F67" s="25">
        <v>85</v>
      </c>
      <c r="G67" s="25">
        <v>84</v>
      </c>
      <c r="H67" s="25">
        <v>78</v>
      </c>
      <c r="I67" s="25">
        <v>77</v>
      </c>
      <c r="J67" s="31">
        <f t="shared" si="7"/>
        <v>85</v>
      </c>
      <c r="K67" s="31">
        <f t="shared" si="8"/>
        <v>75</v>
      </c>
      <c r="L67" s="32">
        <f t="shared" si="9"/>
        <v>79.67</v>
      </c>
      <c r="M67" s="23">
        <f t="shared" ref="M67:M130" si="10">SUM(E67:I67)</f>
        <v>399</v>
      </c>
      <c r="Q67" s="36"/>
      <c r="R67" s="36"/>
    </row>
    <row r="68" spans="2:18" ht="24" customHeight="1" x14ac:dyDescent="0.15">
      <c r="B68" s="20" t="str">
        <f t="shared" si="6"/>
        <v>3英语11</v>
      </c>
      <c r="C68" s="20" t="s">
        <v>33</v>
      </c>
      <c r="D68" s="24">
        <f>COUNTIFS($C$2:C68,C68)</f>
        <v>11</v>
      </c>
      <c r="E68" s="25">
        <v>75</v>
      </c>
      <c r="F68" s="25">
        <v>76</v>
      </c>
      <c r="G68" s="25">
        <v>76</v>
      </c>
      <c r="H68" s="25">
        <v>77</v>
      </c>
      <c r="I68" s="25">
        <v>78</v>
      </c>
      <c r="J68" s="31">
        <f t="shared" si="7"/>
        <v>78</v>
      </c>
      <c r="K68" s="31">
        <f t="shared" si="8"/>
        <v>75</v>
      </c>
      <c r="L68" s="32">
        <f t="shared" si="9"/>
        <v>76.33</v>
      </c>
      <c r="M68" s="23">
        <f t="shared" si="10"/>
        <v>382</v>
      </c>
      <c r="Q68" s="36"/>
      <c r="R68" s="36"/>
    </row>
    <row r="69" spans="2:18" ht="24" customHeight="1" x14ac:dyDescent="0.15">
      <c r="B69" s="20" t="str">
        <f t="shared" si="6"/>
        <v>3英语12</v>
      </c>
      <c r="C69" s="20" t="s">
        <v>33</v>
      </c>
      <c r="D69" s="24">
        <f>COUNTIFS($C$2:C69,C69)</f>
        <v>12</v>
      </c>
      <c r="E69" s="25">
        <v>74</v>
      </c>
      <c r="F69" s="25">
        <v>74</v>
      </c>
      <c r="G69" s="25">
        <v>82</v>
      </c>
      <c r="H69" s="25">
        <v>73</v>
      </c>
      <c r="I69" s="25">
        <v>76</v>
      </c>
      <c r="J69" s="31">
        <f t="shared" si="7"/>
        <v>82</v>
      </c>
      <c r="K69" s="31">
        <f t="shared" si="8"/>
        <v>73</v>
      </c>
      <c r="L69" s="32">
        <f t="shared" si="9"/>
        <v>74.67</v>
      </c>
      <c r="M69" s="23">
        <f t="shared" si="10"/>
        <v>379</v>
      </c>
      <c r="Q69" s="36"/>
      <c r="R69" s="36"/>
    </row>
    <row r="70" spans="2:18" ht="24" customHeight="1" x14ac:dyDescent="0.15">
      <c r="B70" s="20" t="str">
        <f t="shared" si="6"/>
        <v>3英语13</v>
      </c>
      <c r="C70" s="20" t="s">
        <v>33</v>
      </c>
      <c r="D70" s="24">
        <f>COUNTIFS($C$2:C70,C70)</f>
        <v>13</v>
      </c>
      <c r="E70" s="25">
        <v>79</v>
      </c>
      <c r="F70" s="25">
        <v>78</v>
      </c>
      <c r="G70" s="25">
        <v>81</v>
      </c>
      <c r="H70" s="25">
        <v>78</v>
      </c>
      <c r="I70" s="25">
        <v>79</v>
      </c>
      <c r="J70" s="31">
        <f t="shared" si="7"/>
        <v>81</v>
      </c>
      <c r="K70" s="31">
        <f t="shared" si="8"/>
        <v>78</v>
      </c>
      <c r="L70" s="32">
        <f t="shared" si="9"/>
        <v>78.67</v>
      </c>
      <c r="M70" s="23">
        <f t="shared" si="10"/>
        <v>395</v>
      </c>
      <c r="Q70" s="36"/>
      <c r="R70" s="36"/>
    </row>
    <row r="71" spans="2:18" ht="24" customHeight="1" x14ac:dyDescent="0.15">
      <c r="B71" s="20" t="str">
        <f t="shared" si="6"/>
        <v>3英语14</v>
      </c>
      <c r="C71" s="20" t="s">
        <v>33</v>
      </c>
      <c r="D71" s="24">
        <f>COUNTIFS($C$2:C71,C71)</f>
        <v>14</v>
      </c>
      <c r="E71" s="25">
        <v>73</v>
      </c>
      <c r="F71" s="25">
        <v>74</v>
      </c>
      <c r="G71" s="25">
        <v>73</v>
      </c>
      <c r="H71" s="25">
        <v>77</v>
      </c>
      <c r="I71" s="25">
        <v>74</v>
      </c>
      <c r="J71" s="31">
        <f t="shared" si="7"/>
        <v>77</v>
      </c>
      <c r="K71" s="31">
        <f t="shared" si="8"/>
        <v>73</v>
      </c>
      <c r="L71" s="32">
        <f t="shared" si="9"/>
        <v>73.67</v>
      </c>
      <c r="M71" s="23">
        <f t="shared" si="10"/>
        <v>371</v>
      </c>
      <c r="Q71" s="36"/>
      <c r="R71" s="36"/>
    </row>
    <row r="72" spans="2:18" ht="24" customHeight="1" x14ac:dyDescent="0.15">
      <c r="B72" s="20" t="str">
        <f t="shared" si="6"/>
        <v>3英语15</v>
      </c>
      <c r="C72" s="20" t="s">
        <v>33</v>
      </c>
      <c r="D72" s="24">
        <f>COUNTIFS($C$2:C72,C72)</f>
        <v>15</v>
      </c>
      <c r="E72" s="25">
        <v>76</v>
      </c>
      <c r="F72" s="25">
        <v>75</v>
      </c>
      <c r="G72" s="25">
        <v>78</v>
      </c>
      <c r="H72" s="25">
        <v>80</v>
      </c>
      <c r="I72" s="25">
        <v>75</v>
      </c>
      <c r="J72" s="31">
        <f t="shared" si="7"/>
        <v>80</v>
      </c>
      <c r="K72" s="31">
        <f t="shared" si="8"/>
        <v>75</v>
      </c>
      <c r="L72" s="32">
        <f t="shared" si="9"/>
        <v>76.33</v>
      </c>
      <c r="M72" s="23">
        <f t="shared" si="10"/>
        <v>384</v>
      </c>
      <c r="Q72" s="36"/>
      <c r="R72" s="36"/>
    </row>
    <row r="73" spans="2:18" ht="24" customHeight="1" x14ac:dyDescent="0.15">
      <c r="B73" s="20" t="str">
        <f t="shared" si="6"/>
        <v>3英语16</v>
      </c>
      <c r="C73" s="20" t="s">
        <v>33</v>
      </c>
      <c r="D73" s="24">
        <f>COUNTIFS($C$2:C73,C73)</f>
        <v>16</v>
      </c>
      <c r="E73" s="25">
        <v>76</v>
      </c>
      <c r="F73" s="25">
        <v>77</v>
      </c>
      <c r="G73" s="25">
        <v>75</v>
      </c>
      <c r="H73" s="25">
        <v>78</v>
      </c>
      <c r="I73" s="25">
        <v>76</v>
      </c>
      <c r="J73" s="31">
        <f t="shared" si="7"/>
        <v>78</v>
      </c>
      <c r="K73" s="31">
        <f t="shared" si="8"/>
        <v>75</v>
      </c>
      <c r="L73" s="32">
        <f t="shared" si="9"/>
        <v>76.33</v>
      </c>
      <c r="M73" s="23">
        <f t="shared" si="10"/>
        <v>382</v>
      </c>
      <c r="Q73" s="36"/>
      <c r="R73" s="36"/>
    </row>
    <row r="74" spans="2:18" ht="24" customHeight="1" x14ac:dyDescent="0.15">
      <c r="B74" s="20" t="str">
        <f t="shared" si="6"/>
        <v>3英语17</v>
      </c>
      <c r="C74" s="20" t="s">
        <v>33</v>
      </c>
      <c r="D74" s="24">
        <f>COUNTIFS($C$2:C74,C74)</f>
        <v>17</v>
      </c>
      <c r="E74" s="25">
        <v>77</v>
      </c>
      <c r="F74" s="25">
        <v>79</v>
      </c>
      <c r="G74" s="25">
        <v>83</v>
      </c>
      <c r="H74" s="25">
        <v>77</v>
      </c>
      <c r="I74" s="25">
        <v>77</v>
      </c>
      <c r="J74" s="31">
        <f t="shared" si="7"/>
        <v>83</v>
      </c>
      <c r="K74" s="31">
        <f t="shared" si="8"/>
        <v>77</v>
      </c>
      <c r="L74" s="32">
        <f t="shared" si="9"/>
        <v>77.67</v>
      </c>
      <c r="M74" s="23">
        <f t="shared" si="10"/>
        <v>393</v>
      </c>
      <c r="Q74" s="36"/>
      <c r="R74" s="36"/>
    </row>
    <row r="75" spans="2:18" ht="24" customHeight="1" x14ac:dyDescent="0.15">
      <c r="B75" s="20" t="str">
        <f t="shared" si="6"/>
        <v>3英语18</v>
      </c>
      <c r="C75" s="20" t="s">
        <v>33</v>
      </c>
      <c r="D75" s="24">
        <f>COUNTIFS($C$2:C75,C75)</f>
        <v>18</v>
      </c>
      <c r="E75" s="25">
        <v>79</v>
      </c>
      <c r="F75" s="25">
        <v>81</v>
      </c>
      <c r="G75" s="25">
        <v>75</v>
      </c>
      <c r="H75" s="25">
        <v>78</v>
      </c>
      <c r="I75" s="25">
        <v>76</v>
      </c>
      <c r="J75" s="31">
        <f t="shared" si="7"/>
        <v>81</v>
      </c>
      <c r="K75" s="31">
        <f t="shared" si="8"/>
        <v>75</v>
      </c>
      <c r="L75" s="32">
        <f t="shared" si="9"/>
        <v>77.67</v>
      </c>
      <c r="M75" s="23">
        <f t="shared" si="10"/>
        <v>389</v>
      </c>
      <c r="Q75" s="36"/>
      <c r="R75" s="36"/>
    </row>
    <row r="76" spans="2:18" ht="24" customHeight="1" x14ac:dyDescent="0.15">
      <c r="B76" s="20" t="str">
        <f t="shared" si="6"/>
        <v>3英语19</v>
      </c>
      <c r="C76" s="20" t="s">
        <v>33</v>
      </c>
      <c r="D76" s="24">
        <f>COUNTIFS($C$2:C76,C76)</f>
        <v>19</v>
      </c>
      <c r="E76" s="25">
        <v>77</v>
      </c>
      <c r="F76" s="25">
        <v>75</v>
      </c>
      <c r="G76" s="25">
        <v>71</v>
      </c>
      <c r="H76" s="25">
        <v>80</v>
      </c>
      <c r="I76" s="25">
        <v>75</v>
      </c>
      <c r="J76" s="31">
        <f t="shared" si="7"/>
        <v>80</v>
      </c>
      <c r="K76" s="31">
        <f t="shared" si="8"/>
        <v>71</v>
      </c>
      <c r="L76" s="32">
        <f t="shared" si="9"/>
        <v>75.67</v>
      </c>
      <c r="M76" s="23">
        <f t="shared" si="10"/>
        <v>378</v>
      </c>
      <c r="Q76" s="36"/>
      <c r="R76" s="36"/>
    </row>
    <row r="77" spans="2:18" ht="24" customHeight="1" x14ac:dyDescent="0.15">
      <c r="B77" s="20" t="str">
        <f t="shared" si="6"/>
        <v>3英语20</v>
      </c>
      <c r="C77" s="20" t="s">
        <v>33</v>
      </c>
      <c r="D77" s="24">
        <f>COUNTIFS($C$2:C77,C77)</f>
        <v>20</v>
      </c>
      <c r="E77" s="25">
        <v>77</v>
      </c>
      <c r="F77" s="25">
        <v>76</v>
      </c>
      <c r="G77" s="25">
        <v>81</v>
      </c>
      <c r="H77" s="25">
        <v>79</v>
      </c>
      <c r="I77" s="25">
        <v>79</v>
      </c>
      <c r="J77" s="31">
        <f t="shared" si="7"/>
        <v>81</v>
      </c>
      <c r="K77" s="31">
        <f t="shared" si="8"/>
        <v>76</v>
      </c>
      <c r="L77" s="32">
        <f t="shared" si="9"/>
        <v>78.33</v>
      </c>
      <c r="M77" s="23">
        <f t="shared" si="10"/>
        <v>392</v>
      </c>
      <c r="Q77" s="36"/>
      <c r="R77" s="36"/>
    </row>
    <row r="78" spans="2:18" ht="24" customHeight="1" x14ac:dyDescent="0.15">
      <c r="B78" s="20" t="str">
        <f t="shared" si="6"/>
        <v>3英语21</v>
      </c>
      <c r="C78" s="20" t="s">
        <v>33</v>
      </c>
      <c r="D78" s="24">
        <f>COUNTIFS($C$2:C78,C78)</f>
        <v>21</v>
      </c>
      <c r="E78" s="25">
        <v>76</v>
      </c>
      <c r="F78" s="25">
        <v>76</v>
      </c>
      <c r="G78" s="25">
        <v>79</v>
      </c>
      <c r="H78" s="25">
        <v>75</v>
      </c>
      <c r="I78" s="25">
        <v>72</v>
      </c>
      <c r="J78" s="31">
        <f t="shared" si="7"/>
        <v>79</v>
      </c>
      <c r="K78" s="31">
        <f t="shared" si="8"/>
        <v>72</v>
      </c>
      <c r="L78" s="32">
        <f t="shared" si="9"/>
        <v>75.67</v>
      </c>
      <c r="M78" s="23">
        <f t="shared" si="10"/>
        <v>378</v>
      </c>
      <c r="Q78" s="36"/>
      <c r="R78" s="36"/>
    </row>
    <row r="79" spans="2:18" ht="24" customHeight="1" x14ac:dyDescent="0.15">
      <c r="B79" s="20" t="str">
        <f t="shared" si="6"/>
        <v>3英语22</v>
      </c>
      <c r="C79" s="20" t="s">
        <v>33</v>
      </c>
      <c r="D79" s="24">
        <f>COUNTIFS($C$2:C79,C79)</f>
        <v>22</v>
      </c>
      <c r="E79" s="25">
        <v>78</v>
      </c>
      <c r="F79" s="25">
        <v>76</v>
      </c>
      <c r="G79" s="25">
        <v>83</v>
      </c>
      <c r="H79" s="25">
        <v>74</v>
      </c>
      <c r="I79" s="25">
        <v>77</v>
      </c>
      <c r="J79" s="31">
        <f t="shared" si="7"/>
        <v>83</v>
      </c>
      <c r="K79" s="31">
        <f t="shared" si="8"/>
        <v>74</v>
      </c>
      <c r="L79" s="32">
        <f t="shared" si="9"/>
        <v>77</v>
      </c>
      <c r="M79" s="23">
        <f t="shared" si="10"/>
        <v>388</v>
      </c>
      <c r="Q79" s="36"/>
      <c r="R79" s="36"/>
    </row>
    <row r="80" spans="2:18" ht="24" customHeight="1" x14ac:dyDescent="0.15">
      <c r="B80" s="20" t="str">
        <f t="shared" si="6"/>
        <v>3英语23</v>
      </c>
      <c r="C80" s="20" t="s">
        <v>33</v>
      </c>
      <c r="D80" s="24">
        <f>COUNTIFS($C$2:C80,C80)</f>
        <v>23</v>
      </c>
      <c r="E80" s="25">
        <v>78</v>
      </c>
      <c r="F80" s="25">
        <v>83</v>
      </c>
      <c r="G80" s="25">
        <v>78</v>
      </c>
      <c r="H80" s="25">
        <v>75</v>
      </c>
      <c r="I80" s="25">
        <v>74</v>
      </c>
      <c r="J80" s="31">
        <f t="shared" si="7"/>
        <v>83</v>
      </c>
      <c r="K80" s="31">
        <f t="shared" si="8"/>
        <v>74</v>
      </c>
      <c r="L80" s="32">
        <f t="shared" si="9"/>
        <v>77</v>
      </c>
      <c r="M80" s="23">
        <f t="shared" si="10"/>
        <v>388</v>
      </c>
      <c r="Q80" s="36"/>
      <c r="R80" s="36"/>
    </row>
    <row r="81" spans="2:18" ht="24" customHeight="1" x14ac:dyDescent="0.15">
      <c r="B81" s="20" t="str">
        <f t="shared" si="6"/>
        <v>3英语24</v>
      </c>
      <c r="C81" s="20" t="s">
        <v>33</v>
      </c>
      <c r="D81" s="24">
        <f>COUNTIFS($C$2:C81,C81)</f>
        <v>24</v>
      </c>
      <c r="E81" s="25">
        <v>78</v>
      </c>
      <c r="F81" s="25">
        <v>78</v>
      </c>
      <c r="G81" s="25">
        <v>78</v>
      </c>
      <c r="H81" s="25">
        <v>80</v>
      </c>
      <c r="I81" s="25">
        <v>78</v>
      </c>
      <c r="J81" s="31">
        <f t="shared" si="7"/>
        <v>80</v>
      </c>
      <c r="K81" s="31">
        <f t="shared" si="8"/>
        <v>78</v>
      </c>
      <c r="L81" s="32">
        <f t="shared" si="9"/>
        <v>78</v>
      </c>
      <c r="M81" s="23">
        <f t="shared" si="10"/>
        <v>392</v>
      </c>
      <c r="Q81" s="36"/>
      <c r="R81" s="36"/>
    </row>
    <row r="82" spans="2:18" ht="24" customHeight="1" x14ac:dyDescent="0.15">
      <c r="B82" s="20" t="str">
        <f t="shared" si="6"/>
        <v>3英语25</v>
      </c>
      <c r="C82" s="20" t="s">
        <v>33</v>
      </c>
      <c r="D82" s="24">
        <f>COUNTIFS($C$2:C82,C82)</f>
        <v>25</v>
      </c>
      <c r="E82" s="25">
        <v>89</v>
      </c>
      <c r="F82" s="25">
        <v>86</v>
      </c>
      <c r="G82" s="25">
        <v>83</v>
      </c>
      <c r="H82" s="25">
        <v>86</v>
      </c>
      <c r="I82" s="25">
        <v>89</v>
      </c>
      <c r="J82" s="31">
        <f t="shared" si="7"/>
        <v>89</v>
      </c>
      <c r="K82" s="31">
        <f t="shared" si="8"/>
        <v>83</v>
      </c>
      <c r="L82" s="32">
        <f t="shared" si="9"/>
        <v>87</v>
      </c>
      <c r="M82" s="23">
        <f t="shared" si="10"/>
        <v>433</v>
      </c>
      <c r="Q82" s="36"/>
      <c r="R82" s="36"/>
    </row>
    <row r="83" spans="2:18" ht="24" customHeight="1" x14ac:dyDescent="0.15">
      <c r="B83" s="20" t="str">
        <f t="shared" si="6"/>
        <v>3英语26</v>
      </c>
      <c r="C83" s="20" t="s">
        <v>33</v>
      </c>
      <c r="D83" s="24">
        <f>COUNTIFS($C$2:C83,C83)</f>
        <v>26</v>
      </c>
      <c r="E83" s="25">
        <v>81</v>
      </c>
      <c r="F83" s="25">
        <v>83</v>
      </c>
      <c r="G83" s="25">
        <v>80</v>
      </c>
      <c r="H83" s="25">
        <v>80</v>
      </c>
      <c r="I83" s="25">
        <v>80</v>
      </c>
      <c r="J83" s="31">
        <f t="shared" si="7"/>
        <v>83</v>
      </c>
      <c r="K83" s="31">
        <f t="shared" si="8"/>
        <v>80</v>
      </c>
      <c r="L83" s="32">
        <f t="shared" si="9"/>
        <v>80.33</v>
      </c>
      <c r="M83" s="23">
        <f t="shared" si="10"/>
        <v>404</v>
      </c>
      <c r="Q83" s="36"/>
      <c r="R83" s="36"/>
    </row>
    <row r="84" spans="2:18" ht="24" customHeight="1" x14ac:dyDescent="0.15">
      <c r="B84" s="20" t="str">
        <f t="shared" si="6"/>
        <v>3英语27</v>
      </c>
      <c r="C84" s="20" t="s">
        <v>33</v>
      </c>
      <c r="D84" s="24">
        <f>COUNTIFS($C$2:C84,C84)</f>
        <v>27</v>
      </c>
      <c r="E84" s="25">
        <v>79</v>
      </c>
      <c r="F84" s="25">
        <v>75</v>
      </c>
      <c r="G84" s="25">
        <v>81</v>
      </c>
      <c r="H84" s="25">
        <v>79</v>
      </c>
      <c r="I84" s="25">
        <v>78</v>
      </c>
      <c r="J84" s="31">
        <f t="shared" si="7"/>
        <v>81</v>
      </c>
      <c r="K84" s="31">
        <f t="shared" si="8"/>
        <v>75</v>
      </c>
      <c r="L84" s="32">
        <f t="shared" si="9"/>
        <v>78.67</v>
      </c>
      <c r="M84" s="23">
        <f t="shared" si="10"/>
        <v>392</v>
      </c>
      <c r="Q84" s="36"/>
      <c r="R84" s="36"/>
    </row>
    <row r="85" spans="2:18" ht="24" customHeight="1" x14ac:dyDescent="0.15">
      <c r="B85" s="20" t="str">
        <f t="shared" si="6"/>
        <v>3英语28</v>
      </c>
      <c r="C85" s="20" t="s">
        <v>33</v>
      </c>
      <c r="D85" s="24">
        <f>COUNTIFS($C$2:C85,C85)</f>
        <v>28</v>
      </c>
      <c r="E85" s="25">
        <v>79</v>
      </c>
      <c r="F85" s="25">
        <v>82</v>
      </c>
      <c r="G85" s="25">
        <v>76</v>
      </c>
      <c r="H85" s="25">
        <v>78</v>
      </c>
      <c r="I85" s="25">
        <v>78</v>
      </c>
      <c r="J85" s="31">
        <f t="shared" si="7"/>
        <v>82</v>
      </c>
      <c r="K85" s="31">
        <f t="shared" si="8"/>
        <v>76</v>
      </c>
      <c r="L85" s="32">
        <f t="shared" si="9"/>
        <v>78.33</v>
      </c>
      <c r="M85" s="23">
        <f t="shared" si="10"/>
        <v>393</v>
      </c>
      <c r="Q85" s="36"/>
      <c r="R85" s="36"/>
    </row>
    <row r="86" spans="2:18" ht="24" customHeight="1" x14ac:dyDescent="0.15">
      <c r="B86" s="20" t="str">
        <f t="shared" si="6"/>
        <v>3英语29</v>
      </c>
      <c r="C86" s="20" t="s">
        <v>33</v>
      </c>
      <c r="D86" s="41">
        <f>COUNTIFS($C$2:C86,C86)</f>
        <v>29</v>
      </c>
      <c r="E86" s="42"/>
      <c r="F86" s="42"/>
      <c r="G86" s="42"/>
      <c r="H86" s="42"/>
      <c r="I86" s="42"/>
      <c r="J86" s="43">
        <f t="shared" si="7"/>
        <v>0</v>
      </c>
      <c r="K86" s="43">
        <f t="shared" si="8"/>
        <v>0</v>
      </c>
      <c r="L86" s="44" t="e">
        <f t="shared" si="9"/>
        <v>#DIV/0!</v>
      </c>
      <c r="M86" s="23">
        <f t="shared" si="10"/>
        <v>0</v>
      </c>
      <c r="N86" s="23" t="s">
        <v>349</v>
      </c>
      <c r="Q86" s="36"/>
      <c r="R86" s="36"/>
    </row>
    <row r="87" spans="2:18" ht="24" hidden="1" customHeight="1" x14ac:dyDescent="0.15">
      <c r="B87" s="20" t="str">
        <f t="shared" si="6"/>
        <v>4政治1</v>
      </c>
      <c r="C87" s="20" t="s">
        <v>74</v>
      </c>
      <c r="D87" s="24">
        <f>COUNTIFS($C$2:C87,C87)</f>
        <v>1</v>
      </c>
      <c r="E87" s="25">
        <v>86</v>
      </c>
      <c r="F87" s="25">
        <v>87</v>
      </c>
      <c r="G87" s="25">
        <v>89</v>
      </c>
      <c r="H87" s="25">
        <v>86</v>
      </c>
      <c r="I87" s="25">
        <v>85</v>
      </c>
      <c r="J87" s="31">
        <f t="shared" si="7"/>
        <v>89</v>
      </c>
      <c r="K87" s="31">
        <f t="shared" si="8"/>
        <v>85</v>
      </c>
      <c r="L87" s="32">
        <f t="shared" si="9"/>
        <v>86.33</v>
      </c>
      <c r="M87" s="23">
        <f t="shared" si="10"/>
        <v>433</v>
      </c>
      <c r="Q87" s="36"/>
      <c r="R87" s="36"/>
    </row>
    <row r="88" spans="2:18" ht="24" hidden="1" customHeight="1" x14ac:dyDescent="0.15">
      <c r="B88" s="20" t="str">
        <f t="shared" si="6"/>
        <v>4政治2</v>
      </c>
      <c r="C88" s="20" t="s">
        <v>74</v>
      </c>
      <c r="D88" s="24">
        <f>COUNTIFS($C$2:C88,C88)</f>
        <v>2</v>
      </c>
      <c r="E88" s="25">
        <v>88</v>
      </c>
      <c r="F88" s="25">
        <v>83</v>
      </c>
      <c r="G88" s="25">
        <v>86</v>
      </c>
      <c r="H88" s="25">
        <v>85</v>
      </c>
      <c r="I88" s="25">
        <v>89</v>
      </c>
      <c r="J88" s="31">
        <f t="shared" si="7"/>
        <v>89</v>
      </c>
      <c r="K88" s="31">
        <f t="shared" si="8"/>
        <v>83</v>
      </c>
      <c r="L88" s="32">
        <f t="shared" si="9"/>
        <v>86.33</v>
      </c>
      <c r="M88" s="23">
        <f t="shared" si="10"/>
        <v>431</v>
      </c>
      <c r="Q88" s="36"/>
      <c r="R88" s="36"/>
    </row>
    <row r="89" spans="2:18" ht="24" hidden="1" customHeight="1" x14ac:dyDescent="0.15">
      <c r="B89" s="20" t="str">
        <f t="shared" si="6"/>
        <v>4政治3</v>
      </c>
      <c r="C89" s="20" t="s">
        <v>74</v>
      </c>
      <c r="D89" s="24">
        <f>COUNTIFS($C$2:C89,C89)</f>
        <v>3</v>
      </c>
      <c r="E89" s="25">
        <v>84</v>
      </c>
      <c r="F89" s="25">
        <v>82</v>
      </c>
      <c r="G89" s="25">
        <v>90</v>
      </c>
      <c r="H89" s="25">
        <v>81</v>
      </c>
      <c r="I89" s="25">
        <v>86</v>
      </c>
      <c r="J89" s="31">
        <f t="shared" si="7"/>
        <v>90</v>
      </c>
      <c r="K89" s="31">
        <f t="shared" si="8"/>
        <v>81</v>
      </c>
      <c r="L89" s="32">
        <f t="shared" si="9"/>
        <v>84</v>
      </c>
      <c r="M89" s="23">
        <f t="shared" si="10"/>
        <v>423</v>
      </c>
      <c r="Q89" s="36"/>
      <c r="R89" s="36"/>
    </row>
    <row r="90" spans="2:18" ht="24" hidden="1" customHeight="1" x14ac:dyDescent="0.15">
      <c r="B90" s="20" t="str">
        <f t="shared" si="6"/>
        <v>4政治4</v>
      </c>
      <c r="C90" s="20" t="s">
        <v>74</v>
      </c>
      <c r="D90" s="24">
        <f>COUNTIFS($C$2:C90,C90)</f>
        <v>4</v>
      </c>
      <c r="E90" s="25">
        <v>90</v>
      </c>
      <c r="F90" s="25">
        <v>85</v>
      </c>
      <c r="G90" s="25">
        <v>83</v>
      </c>
      <c r="H90" s="25">
        <v>82</v>
      </c>
      <c r="I90" s="25">
        <v>85</v>
      </c>
      <c r="J90" s="31">
        <f t="shared" si="7"/>
        <v>90</v>
      </c>
      <c r="K90" s="31">
        <f t="shared" si="8"/>
        <v>82</v>
      </c>
      <c r="L90" s="32">
        <f t="shared" si="9"/>
        <v>84.33</v>
      </c>
      <c r="M90" s="23">
        <f t="shared" si="10"/>
        <v>425</v>
      </c>
      <c r="Q90" s="36"/>
      <c r="R90" s="36"/>
    </row>
    <row r="91" spans="2:18" ht="24" hidden="1" customHeight="1" x14ac:dyDescent="0.15">
      <c r="B91" s="20" t="str">
        <f t="shared" si="6"/>
        <v>4政治5</v>
      </c>
      <c r="C91" s="20" t="s">
        <v>74</v>
      </c>
      <c r="D91" s="24">
        <f>COUNTIFS($C$2:C91,C91)</f>
        <v>5</v>
      </c>
      <c r="E91" s="25">
        <v>83</v>
      </c>
      <c r="F91" s="25">
        <v>85</v>
      </c>
      <c r="G91" s="25">
        <v>85</v>
      </c>
      <c r="H91" s="25">
        <v>80</v>
      </c>
      <c r="I91" s="25">
        <v>88</v>
      </c>
      <c r="J91" s="31">
        <f t="shared" si="7"/>
        <v>88</v>
      </c>
      <c r="K91" s="31">
        <f t="shared" si="8"/>
        <v>80</v>
      </c>
      <c r="L91" s="32">
        <f t="shared" si="9"/>
        <v>84.33</v>
      </c>
      <c r="M91" s="23">
        <f t="shared" si="10"/>
        <v>421</v>
      </c>
      <c r="Q91" s="36"/>
      <c r="R91" s="36"/>
    </row>
    <row r="92" spans="2:18" ht="24" hidden="1" customHeight="1" x14ac:dyDescent="0.15">
      <c r="B92" s="20" t="str">
        <f t="shared" si="6"/>
        <v>4政治6</v>
      </c>
      <c r="C92" s="20" t="s">
        <v>74</v>
      </c>
      <c r="D92" s="24">
        <f>COUNTIFS($C$2:C92,C92)</f>
        <v>6</v>
      </c>
      <c r="E92" s="25">
        <v>85</v>
      </c>
      <c r="F92" s="25">
        <v>84</v>
      </c>
      <c r="G92" s="25">
        <v>82</v>
      </c>
      <c r="H92" s="25">
        <v>80</v>
      </c>
      <c r="I92" s="25">
        <v>84</v>
      </c>
      <c r="J92" s="31">
        <f t="shared" si="7"/>
        <v>85</v>
      </c>
      <c r="K92" s="31">
        <f t="shared" si="8"/>
        <v>80</v>
      </c>
      <c r="L92" s="32">
        <f t="shared" si="9"/>
        <v>83.33</v>
      </c>
      <c r="M92" s="23">
        <f t="shared" si="10"/>
        <v>415</v>
      </c>
      <c r="Q92" s="36"/>
      <c r="R92" s="36"/>
    </row>
    <row r="93" spans="2:18" ht="24" hidden="1" customHeight="1" x14ac:dyDescent="0.15">
      <c r="B93" s="20" t="str">
        <f t="shared" si="6"/>
        <v>4政治7</v>
      </c>
      <c r="C93" s="20" t="s">
        <v>74</v>
      </c>
      <c r="D93" s="24">
        <f>COUNTIFS($C$2:C93,C93)</f>
        <v>7</v>
      </c>
      <c r="E93" s="25">
        <v>86</v>
      </c>
      <c r="F93" s="25">
        <v>78</v>
      </c>
      <c r="G93" s="25">
        <v>84</v>
      </c>
      <c r="H93" s="25">
        <v>83</v>
      </c>
      <c r="I93" s="25">
        <v>89</v>
      </c>
      <c r="J93" s="31">
        <f t="shared" si="7"/>
        <v>89</v>
      </c>
      <c r="K93" s="31">
        <f t="shared" si="8"/>
        <v>78</v>
      </c>
      <c r="L93" s="32">
        <f t="shared" si="9"/>
        <v>84.33</v>
      </c>
      <c r="M93" s="23">
        <f t="shared" si="10"/>
        <v>420</v>
      </c>
      <c r="Q93" s="36"/>
      <c r="R93" s="36"/>
    </row>
    <row r="94" spans="2:18" ht="24" hidden="1" customHeight="1" x14ac:dyDescent="0.15">
      <c r="B94" s="20" t="str">
        <f t="shared" si="6"/>
        <v>4政治8</v>
      </c>
      <c r="C94" s="20" t="s">
        <v>74</v>
      </c>
      <c r="D94" s="24">
        <f>COUNTIFS($C$2:C94,C94)</f>
        <v>8</v>
      </c>
      <c r="E94" s="25">
        <v>91</v>
      </c>
      <c r="F94" s="25">
        <v>94</v>
      </c>
      <c r="G94" s="25">
        <v>88</v>
      </c>
      <c r="H94" s="25">
        <v>89</v>
      </c>
      <c r="I94" s="25">
        <v>91</v>
      </c>
      <c r="J94" s="31">
        <f t="shared" si="7"/>
        <v>94</v>
      </c>
      <c r="K94" s="31">
        <f t="shared" si="8"/>
        <v>88</v>
      </c>
      <c r="L94" s="32">
        <f t="shared" si="9"/>
        <v>90.33</v>
      </c>
      <c r="M94" s="23">
        <f t="shared" si="10"/>
        <v>453</v>
      </c>
      <c r="Q94" s="36"/>
      <c r="R94" s="36"/>
    </row>
    <row r="95" spans="2:18" ht="24" hidden="1" customHeight="1" x14ac:dyDescent="0.15">
      <c r="B95" s="20" t="str">
        <f t="shared" si="6"/>
        <v>4政治9</v>
      </c>
      <c r="C95" s="20" t="s">
        <v>74</v>
      </c>
      <c r="D95" s="24">
        <f>COUNTIFS($C$2:C95,C95)</f>
        <v>9</v>
      </c>
      <c r="E95" s="25">
        <v>87</v>
      </c>
      <c r="F95" s="25">
        <v>80</v>
      </c>
      <c r="G95" s="25">
        <v>83</v>
      </c>
      <c r="H95" s="25">
        <v>81</v>
      </c>
      <c r="I95" s="25">
        <v>84</v>
      </c>
      <c r="J95" s="31">
        <f t="shared" si="7"/>
        <v>87</v>
      </c>
      <c r="K95" s="31">
        <f t="shared" si="8"/>
        <v>80</v>
      </c>
      <c r="L95" s="32">
        <f t="shared" si="9"/>
        <v>82.67</v>
      </c>
      <c r="M95" s="23">
        <f t="shared" si="10"/>
        <v>415</v>
      </c>
      <c r="Q95" s="36"/>
      <c r="R95" s="36"/>
    </row>
    <row r="96" spans="2:18" ht="24" hidden="1" customHeight="1" x14ac:dyDescent="0.15">
      <c r="B96" s="20" t="str">
        <f t="shared" si="6"/>
        <v>4政治10</v>
      </c>
      <c r="C96" s="20" t="s">
        <v>74</v>
      </c>
      <c r="D96" s="24">
        <f>COUNTIFS($C$2:C96,C96)</f>
        <v>10</v>
      </c>
      <c r="E96" s="25">
        <v>88</v>
      </c>
      <c r="F96" s="25">
        <v>83</v>
      </c>
      <c r="G96" s="25">
        <v>90</v>
      </c>
      <c r="H96" s="25">
        <v>84</v>
      </c>
      <c r="I96" s="25">
        <v>80</v>
      </c>
      <c r="J96" s="31">
        <f t="shared" si="7"/>
        <v>90</v>
      </c>
      <c r="K96" s="31">
        <f t="shared" si="8"/>
        <v>80</v>
      </c>
      <c r="L96" s="32">
        <f t="shared" si="9"/>
        <v>85</v>
      </c>
      <c r="M96" s="23">
        <f t="shared" si="10"/>
        <v>425</v>
      </c>
      <c r="Q96" s="36"/>
      <c r="R96" s="36"/>
    </row>
    <row r="97" spans="2:18" ht="24" hidden="1" customHeight="1" x14ac:dyDescent="0.15">
      <c r="B97" s="20" t="str">
        <f t="shared" si="6"/>
        <v>4政治11</v>
      </c>
      <c r="C97" s="20" t="s">
        <v>74</v>
      </c>
      <c r="D97" s="24">
        <f>COUNTIFS($C$2:C97,C97)</f>
        <v>11</v>
      </c>
      <c r="E97" s="25">
        <v>85</v>
      </c>
      <c r="F97" s="25">
        <v>85</v>
      </c>
      <c r="G97" s="25">
        <v>89</v>
      </c>
      <c r="H97" s="25">
        <v>83</v>
      </c>
      <c r="I97" s="25">
        <v>85</v>
      </c>
      <c r="J97" s="31">
        <f t="shared" si="7"/>
        <v>89</v>
      </c>
      <c r="K97" s="31">
        <f t="shared" si="8"/>
        <v>83</v>
      </c>
      <c r="L97" s="32">
        <f t="shared" si="9"/>
        <v>85</v>
      </c>
      <c r="M97" s="23">
        <f t="shared" si="10"/>
        <v>427</v>
      </c>
      <c r="Q97" s="36"/>
      <c r="R97" s="36"/>
    </row>
    <row r="98" spans="2:18" ht="24" hidden="1" customHeight="1" x14ac:dyDescent="0.15">
      <c r="B98" s="20" t="str">
        <f t="shared" si="6"/>
        <v>4政治12</v>
      </c>
      <c r="C98" s="20" t="s">
        <v>74</v>
      </c>
      <c r="D98" s="24">
        <f>COUNTIFS($C$2:C98,C98)</f>
        <v>12</v>
      </c>
      <c r="E98" s="25">
        <v>90</v>
      </c>
      <c r="F98" s="25">
        <v>92</v>
      </c>
      <c r="G98" s="25">
        <v>90</v>
      </c>
      <c r="H98" s="25">
        <v>81</v>
      </c>
      <c r="I98" s="25">
        <v>84</v>
      </c>
      <c r="J98" s="31">
        <f t="shared" si="7"/>
        <v>92</v>
      </c>
      <c r="K98" s="31">
        <f t="shared" si="8"/>
        <v>81</v>
      </c>
      <c r="L98" s="32">
        <f t="shared" si="9"/>
        <v>88</v>
      </c>
      <c r="M98" s="23">
        <f t="shared" si="10"/>
        <v>437</v>
      </c>
      <c r="Q98" s="36"/>
      <c r="R98" s="36"/>
    </row>
    <row r="99" spans="2:18" ht="24" hidden="1" customHeight="1" x14ac:dyDescent="0.15">
      <c r="B99" s="20" t="str">
        <f t="shared" si="6"/>
        <v>4政治13</v>
      </c>
      <c r="C99" s="20" t="s">
        <v>74</v>
      </c>
      <c r="D99" s="24">
        <f>COUNTIFS($C$2:C99,C99)</f>
        <v>13</v>
      </c>
      <c r="E99" s="25">
        <v>1</v>
      </c>
      <c r="F99" s="25">
        <v>1</v>
      </c>
      <c r="G99" s="25">
        <v>1</v>
      </c>
      <c r="H99" s="25">
        <v>1</v>
      </c>
      <c r="I99" s="25">
        <v>1</v>
      </c>
      <c r="J99" s="31">
        <f t="shared" si="7"/>
        <v>1</v>
      </c>
      <c r="K99" s="31">
        <f t="shared" si="8"/>
        <v>1</v>
      </c>
      <c r="L99" s="32">
        <f t="shared" si="9"/>
        <v>1</v>
      </c>
      <c r="M99" s="23">
        <f t="shared" si="10"/>
        <v>5</v>
      </c>
      <c r="Q99" s="36"/>
      <c r="R99" s="36"/>
    </row>
    <row r="100" spans="2:18" ht="24" hidden="1" customHeight="1" x14ac:dyDescent="0.15">
      <c r="B100" s="20" t="str">
        <f t="shared" si="6"/>
        <v>4政治14</v>
      </c>
      <c r="C100" s="20" t="s">
        <v>74</v>
      </c>
      <c r="D100" s="41">
        <f>COUNTIFS($C$2:C100,C100)</f>
        <v>14</v>
      </c>
      <c r="E100" s="42"/>
      <c r="F100" s="42"/>
      <c r="G100" s="42"/>
      <c r="H100" s="42"/>
      <c r="I100" s="42"/>
      <c r="J100" s="43">
        <f t="shared" si="7"/>
        <v>0</v>
      </c>
      <c r="K100" s="43">
        <f t="shared" si="8"/>
        <v>0</v>
      </c>
      <c r="L100" s="44" t="e">
        <f t="shared" si="9"/>
        <v>#DIV/0!</v>
      </c>
      <c r="M100" s="23">
        <f t="shared" si="10"/>
        <v>0</v>
      </c>
      <c r="N100" s="23" t="s">
        <v>349</v>
      </c>
      <c r="Q100" s="36"/>
      <c r="R100" s="36"/>
    </row>
    <row r="101" spans="2:18" ht="24" hidden="1" customHeight="1" x14ac:dyDescent="0.15">
      <c r="B101" s="20" t="str">
        <f t="shared" si="6"/>
        <v>6历史1</v>
      </c>
      <c r="C101" s="20" t="s">
        <v>58</v>
      </c>
      <c r="D101" s="24">
        <f>COUNTIFS($C$2:C101,C101)</f>
        <v>1</v>
      </c>
      <c r="E101" s="25">
        <v>80</v>
      </c>
      <c r="F101" s="25">
        <v>77</v>
      </c>
      <c r="G101" s="25">
        <v>80</v>
      </c>
      <c r="H101" s="25">
        <v>85</v>
      </c>
      <c r="I101" s="25">
        <v>85</v>
      </c>
      <c r="J101" s="31">
        <f t="shared" si="7"/>
        <v>85</v>
      </c>
      <c r="K101" s="31">
        <f t="shared" si="8"/>
        <v>77</v>
      </c>
      <c r="L101" s="32">
        <f t="shared" si="9"/>
        <v>81.67</v>
      </c>
      <c r="M101" s="23">
        <f t="shared" si="10"/>
        <v>407</v>
      </c>
      <c r="Q101" s="36"/>
      <c r="R101" s="36"/>
    </row>
    <row r="102" spans="2:18" ht="24" hidden="1" customHeight="1" x14ac:dyDescent="0.15">
      <c r="B102" s="20" t="str">
        <f t="shared" si="6"/>
        <v>6历史2</v>
      </c>
      <c r="C102" s="20" t="s">
        <v>58</v>
      </c>
      <c r="D102" s="24">
        <f>COUNTIFS($C$2:C102,C102)</f>
        <v>2</v>
      </c>
      <c r="E102" s="25">
        <v>83</v>
      </c>
      <c r="F102" s="25">
        <v>72</v>
      </c>
      <c r="G102" s="25">
        <v>84</v>
      </c>
      <c r="H102" s="25">
        <v>83</v>
      </c>
      <c r="I102" s="25">
        <v>82</v>
      </c>
      <c r="J102" s="31">
        <f t="shared" si="7"/>
        <v>84</v>
      </c>
      <c r="K102" s="31">
        <f t="shared" si="8"/>
        <v>72</v>
      </c>
      <c r="L102" s="32">
        <f t="shared" si="9"/>
        <v>82.67</v>
      </c>
      <c r="M102" s="23">
        <f t="shared" si="10"/>
        <v>404</v>
      </c>
      <c r="Q102" s="36"/>
      <c r="R102" s="36"/>
    </row>
    <row r="103" spans="2:18" ht="24" hidden="1" customHeight="1" x14ac:dyDescent="0.15">
      <c r="B103" s="20" t="str">
        <f t="shared" si="6"/>
        <v>6历史3</v>
      </c>
      <c r="C103" s="20" t="s">
        <v>58</v>
      </c>
      <c r="D103" s="24">
        <f>COUNTIFS($C$2:C103,C103)</f>
        <v>3</v>
      </c>
      <c r="E103" s="25">
        <v>82</v>
      </c>
      <c r="F103" s="25">
        <v>76</v>
      </c>
      <c r="G103" s="25">
        <v>82</v>
      </c>
      <c r="H103" s="25">
        <v>84</v>
      </c>
      <c r="I103" s="25">
        <v>86</v>
      </c>
      <c r="J103" s="31">
        <f t="shared" si="7"/>
        <v>86</v>
      </c>
      <c r="K103" s="31">
        <f t="shared" si="8"/>
        <v>76</v>
      </c>
      <c r="L103" s="32">
        <f t="shared" si="9"/>
        <v>82.67</v>
      </c>
      <c r="M103" s="23">
        <f t="shared" si="10"/>
        <v>410</v>
      </c>
      <c r="Q103" s="36"/>
      <c r="R103" s="36"/>
    </row>
    <row r="104" spans="2:18" ht="24" hidden="1" customHeight="1" x14ac:dyDescent="0.15">
      <c r="B104" s="20" t="str">
        <f t="shared" si="6"/>
        <v>6历史4</v>
      </c>
      <c r="C104" s="20" t="s">
        <v>58</v>
      </c>
      <c r="D104" s="24">
        <f>COUNTIFS($C$2:C104,C104)</f>
        <v>4</v>
      </c>
      <c r="E104" s="25">
        <v>80</v>
      </c>
      <c r="F104" s="25">
        <v>68</v>
      </c>
      <c r="G104" s="25">
        <v>80</v>
      </c>
      <c r="H104" s="25">
        <v>76</v>
      </c>
      <c r="I104" s="25">
        <v>87</v>
      </c>
      <c r="J104" s="31">
        <f t="shared" si="7"/>
        <v>87</v>
      </c>
      <c r="K104" s="31">
        <f t="shared" si="8"/>
        <v>68</v>
      </c>
      <c r="L104" s="32">
        <f t="shared" si="9"/>
        <v>78.67</v>
      </c>
      <c r="M104" s="23">
        <f t="shared" si="10"/>
        <v>391</v>
      </c>
      <c r="Q104" s="36"/>
      <c r="R104" s="36"/>
    </row>
    <row r="105" spans="2:18" ht="24" hidden="1" customHeight="1" x14ac:dyDescent="0.15">
      <c r="B105" s="20" t="str">
        <f t="shared" si="6"/>
        <v>6历史5</v>
      </c>
      <c r="C105" s="20" t="s">
        <v>58</v>
      </c>
      <c r="D105" s="24">
        <f>COUNTIFS($C$2:C105,C105)</f>
        <v>5</v>
      </c>
      <c r="E105" s="25">
        <v>84</v>
      </c>
      <c r="F105" s="25">
        <v>80</v>
      </c>
      <c r="G105" s="25">
        <v>71</v>
      </c>
      <c r="H105" s="25">
        <v>81</v>
      </c>
      <c r="I105" s="25">
        <v>84</v>
      </c>
      <c r="J105" s="31">
        <f t="shared" si="7"/>
        <v>84</v>
      </c>
      <c r="K105" s="31">
        <f t="shared" si="8"/>
        <v>71</v>
      </c>
      <c r="L105" s="32">
        <f t="shared" si="9"/>
        <v>81.67</v>
      </c>
      <c r="M105" s="23">
        <f t="shared" si="10"/>
        <v>400</v>
      </c>
      <c r="Q105" s="36"/>
      <c r="R105" s="36"/>
    </row>
    <row r="106" spans="2:18" ht="24" hidden="1" customHeight="1" x14ac:dyDescent="0.15">
      <c r="B106" s="20" t="str">
        <f t="shared" si="6"/>
        <v>6历史6</v>
      </c>
      <c r="C106" s="20" t="s">
        <v>58</v>
      </c>
      <c r="D106" s="24">
        <f>COUNTIFS($C$2:C106,C106)</f>
        <v>6</v>
      </c>
      <c r="E106" s="25">
        <v>79</v>
      </c>
      <c r="F106" s="25">
        <v>74</v>
      </c>
      <c r="G106" s="25">
        <v>86</v>
      </c>
      <c r="H106" s="25">
        <v>87</v>
      </c>
      <c r="I106" s="25">
        <v>82</v>
      </c>
      <c r="J106" s="31">
        <f t="shared" si="7"/>
        <v>87</v>
      </c>
      <c r="K106" s="31">
        <f t="shared" si="8"/>
        <v>74</v>
      </c>
      <c r="L106" s="32">
        <f t="shared" si="9"/>
        <v>82.33</v>
      </c>
      <c r="M106" s="23">
        <f t="shared" si="10"/>
        <v>408</v>
      </c>
      <c r="Q106" s="36"/>
      <c r="R106" s="36"/>
    </row>
    <row r="107" spans="2:18" ht="24" hidden="1" customHeight="1" x14ac:dyDescent="0.15">
      <c r="B107" s="20" t="str">
        <f t="shared" si="6"/>
        <v>6历史7</v>
      </c>
      <c r="C107" s="20" t="s">
        <v>58</v>
      </c>
      <c r="D107" s="24">
        <f>COUNTIFS($C$2:C107,C107)</f>
        <v>7</v>
      </c>
      <c r="E107" s="25">
        <v>78</v>
      </c>
      <c r="F107" s="25">
        <v>70</v>
      </c>
      <c r="G107" s="25">
        <v>84</v>
      </c>
      <c r="H107" s="25">
        <v>78</v>
      </c>
      <c r="I107" s="25">
        <v>78</v>
      </c>
      <c r="J107" s="31">
        <f t="shared" si="7"/>
        <v>84</v>
      </c>
      <c r="K107" s="31">
        <f t="shared" si="8"/>
        <v>70</v>
      </c>
      <c r="L107" s="32">
        <f t="shared" si="9"/>
        <v>78</v>
      </c>
      <c r="M107" s="23">
        <f t="shared" si="10"/>
        <v>388</v>
      </c>
      <c r="Q107" s="36"/>
      <c r="R107" s="36"/>
    </row>
    <row r="108" spans="2:18" ht="24" hidden="1" customHeight="1" x14ac:dyDescent="0.15">
      <c r="B108" s="20" t="str">
        <f t="shared" si="6"/>
        <v>6历史8</v>
      </c>
      <c r="C108" s="20" t="s">
        <v>58</v>
      </c>
      <c r="D108" s="24">
        <f>COUNTIFS($C$2:C108,C108)</f>
        <v>8</v>
      </c>
      <c r="E108" s="25">
        <v>79</v>
      </c>
      <c r="F108" s="25">
        <v>70</v>
      </c>
      <c r="G108" s="25">
        <v>76</v>
      </c>
      <c r="H108" s="25">
        <v>79</v>
      </c>
      <c r="I108" s="25">
        <v>77</v>
      </c>
      <c r="J108" s="31">
        <f t="shared" si="7"/>
        <v>79</v>
      </c>
      <c r="K108" s="31">
        <f t="shared" si="8"/>
        <v>70</v>
      </c>
      <c r="L108" s="32">
        <f t="shared" si="9"/>
        <v>77.33</v>
      </c>
      <c r="M108" s="23">
        <f t="shared" si="10"/>
        <v>381</v>
      </c>
      <c r="Q108" s="36"/>
      <c r="R108" s="36"/>
    </row>
    <row r="109" spans="2:18" ht="24" hidden="1" customHeight="1" x14ac:dyDescent="0.15">
      <c r="B109" s="20" t="str">
        <f t="shared" si="6"/>
        <v>6历史9</v>
      </c>
      <c r="C109" s="20" t="s">
        <v>58</v>
      </c>
      <c r="D109" s="24">
        <f>COUNTIFS($C$2:C109,C109)</f>
        <v>9</v>
      </c>
      <c r="E109" s="25">
        <v>80</v>
      </c>
      <c r="F109" s="25">
        <v>73</v>
      </c>
      <c r="G109" s="25">
        <v>80</v>
      </c>
      <c r="H109" s="25">
        <v>79</v>
      </c>
      <c r="I109" s="25">
        <v>83</v>
      </c>
      <c r="J109" s="31">
        <f t="shared" si="7"/>
        <v>83</v>
      </c>
      <c r="K109" s="31">
        <f t="shared" si="8"/>
        <v>73</v>
      </c>
      <c r="L109" s="32">
        <f t="shared" si="9"/>
        <v>79.67</v>
      </c>
      <c r="M109" s="23">
        <f t="shared" si="10"/>
        <v>395</v>
      </c>
      <c r="Q109" s="36"/>
      <c r="R109" s="36"/>
    </row>
    <row r="110" spans="2:18" ht="24" hidden="1" customHeight="1" x14ac:dyDescent="0.15">
      <c r="B110" s="20" t="str">
        <f t="shared" si="6"/>
        <v>6历史10</v>
      </c>
      <c r="C110" s="20" t="s">
        <v>58</v>
      </c>
      <c r="D110" s="24">
        <f>COUNTIFS($C$2:C110,C110)</f>
        <v>10</v>
      </c>
      <c r="E110" s="25">
        <v>85</v>
      </c>
      <c r="F110" s="25">
        <v>81</v>
      </c>
      <c r="G110" s="25">
        <v>83</v>
      </c>
      <c r="H110" s="25">
        <v>77</v>
      </c>
      <c r="I110" s="25">
        <v>82</v>
      </c>
      <c r="J110" s="31">
        <f t="shared" si="7"/>
        <v>85</v>
      </c>
      <c r="K110" s="31">
        <f t="shared" si="8"/>
        <v>77</v>
      </c>
      <c r="L110" s="32">
        <f t="shared" si="9"/>
        <v>82</v>
      </c>
      <c r="M110" s="23">
        <f t="shared" si="10"/>
        <v>408</v>
      </c>
      <c r="Q110" s="36"/>
      <c r="R110" s="36"/>
    </row>
    <row r="111" spans="2:18" ht="24" hidden="1" customHeight="1" x14ac:dyDescent="0.15">
      <c r="B111" s="20" t="str">
        <f t="shared" si="6"/>
        <v>6历史11</v>
      </c>
      <c r="C111" s="20" t="s">
        <v>58</v>
      </c>
      <c r="D111" s="24">
        <f>COUNTIFS($C$2:C111,C111)</f>
        <v>11</v>
      </c>
      <c r="E111" s="25">
        <v>86</v>
      </c>
      <c r="F111" s="25">
        <v>78</v>
      </c>
      <c r="G111" s="25">
        <v>72</v>
      </c>
      <c r="H111" s="25">
        <v>85</v>
      </c>
      <c r="I111" s="25">
        <v>79</v>
      </c>
      <c r="J111" s="31">
        <f t="shared" si="7"/>
        <v>86</v>
      </c>
      <c r="K111" s="31">
        <f t="shared" si="8"/>
        <v>72</v>
      </c>
      <c r="L111" s="32">
        <f t="shared" si="9"/>
        <v>80.67</v>
      </c>
      <c r="M111" s="23">
        <f t="shared" si="10"/>
        <v>400</v>
      </c>
      <c r="Q111" s="36"/>
      <c r="R111" s="36"/>
    </row>
    <row r="112" spans="2:18" ht="24" hidden="1" customHeight="1" x14ac:dyDescent="0.15">
      <c r="B112" s="20" t="str">
        <f t="shared" si="6"/>
        <v>6历史12</v>
      </c>
      <c r="C112" s="20" t="s">
        <v>58</v>
      </c>
      <c r="D112" s="24">
        <f>COUNTIFS($C$2:C112,C112)</f>
        <v>12</v>
      </c>
      <c r="E112" s="25">
        <v>76</v>
      </c>
      <c r="F112" s="25">
        <v>79</v>
      </c>
      <c r="G112" s="25">
        <v>79</v>
      </c>
      <c r="H112" s="25">
        <v>81</v>
      </c>
      <c r="I112" s="25">
        <v>80</v>
      </c>
      <c r="J112" s="31">
        <f t="shared" si="7"/>
        <v>81</v>
      </c>
      <c r="K112" s="31">
        <f t="shared" si="8"/>
        <v>76</v>
      </c>
      <c r="L112" s="32">
        <f t="shared" si="9"/>
        <v>79.33</v>
      </c>
      <c r="M112" s="23">
        <f t="shared" si="10"/>
        <v>395</v>
      </c>
      <c r="Q112" s="36"/>
      <c r="R112" s="36"/>
    </row>
    <row r="113" spans="2:18" ht="24" hidden="1" customHeight="1" x14ac:dyDescent="0.15">
      <c r="B113" s="20" t="str">
        <f t="shared" si="6"/>
        <v>6历史13</v>
      </c>
      <c r="C113" s="20" t="s">
        <v>58</v>
      </c>
      <c r="D113" s="41">
        <f>COUNTIFS($C$2:C113,C113)</f>
        <v>13</v>
      </c>
      <c r="E113" s="42"/>
      <c r="F113" s="42"/>
      <c r="G113" s="42"/>
      <c r="H113" s="42"/>
      <c r="I113" s="42"/>
      <c r="J113" s="43">
        <f t="shared" si="7"/>
        <v>0</v>
      </c>
      <c r="K113" s="43">
        <f t="shared" si="8"/>
        <v>0</v>
      </c>
      <c r="L113" s="44" t="e">
        <f t="shared" si="9"/>
        <v>#DIV/0!</v>
      </c>
      <c r="M113" s="23">
        <f t="shared" si="10"/>
        <v>0</v>
      </c>
      <c r="N113" s="23" t="s">
        <v>349</v>
      </c>
      <c r="Q113" s="36"/>
      <c r="R113" s="36"/>
    </row>
    <row r="114" spans="2:18" ht="24" hidden="1" customHeight="1" x14ac:dyDescent="0.15">
      <c r="B114" s="20" t="str">
        <f t="shared" si="6"/>
        <v>7地理1</v>
      </c>
      <c r="C114" s="20" t="s">
        <v>59</v>
      </c>
      <c r="D114" s="24">
        <f>COUNTIFS($C$2:C114,C114)</f>
        <v>1</v>
      </c>
      <c r="E114" s="25">
        <v>90</v>
      </c>
      <c r="F114" s="25">
        <v>92</v>
      </c>
      <c r="G114" s="25">
        <v>88</v>
      </c>
      <c r="H114" s="25">
        <v>86</v>
      </c>
      <c r="I114" s="25">
        <v>88</v>
      </c>
      <c r="J114" s="31">
        <f t="shared" si="7"/>
        <v>92</v>
      </c>
      <c r="K114" s="31">
        <f t="shared" si="8"/>
        <v>86</v>
      </c>
      <c r="L114" s="32">
        <f t="shared" si="9"/>
        <v>88.67</v>
      </c>
      <c r="M114" s="23">
        <f t="shared" si="10"/>
        <v>444</v>
      </c>
      <c r="Q114" s="36"/>
      <c r="R114" s="36"/>
    </row>
    <row r="115" spans="2:18" ht="24" hidden="1" customHeight="1" x14ac:dyDescent="0.15">
      <c r="B115" s="20" t="str">
        <f t="shared" si="6"/>
        <v>7地理2</v>
      </c>
      <c r="C115" s="20" t="s">
        <v>59</v>
      </c>
      <c r="D115" s="24">
        <f>COUNTIFS($C$2:C115,C115)</f>
        <v>2</v>
      </c>
      <c r="E115" s="25">
        <v>84</v>
      </c>
      <c r="F115" s="25">
        <v>82</v>
      </c>
      <c r="G115" s="25">
        <v>85</v>
      </c>
      <c r="H115" s="25">
        <v>83</v>
      </c>
      <c r="I115" s="25">
        <v>87</v>
      </c>
      <c r="J115" s="31">
        <f t="shared" si="7"/>
        <v>87</v>
      </c>
      <c r="K115" s="31">
        <f t="shared" si="8"/>
        <v>82</v>
      </c>
      <c r="L115" s="32">
        <f t="shared" si="9"/>
        <v>84</v>
      </c>
      <c r="M115" s="23">
        <f t="shared" si="10"/>
        <v>421</v>
      </c>
      <c r="Q115" s="36"/>
      <c r="R115" s="36"/>
    </row>
    <row r="116" spans="2:18" ht="24" hidden="1" customHeight="1" x14ac:dyDescent="0.15">
      <c r="B116" s="20" t="str">
        <f t="shared" si="6"/>
        <v>7地理3</v>
      </c>
      <c r="C116" s="20" t="s">
        <v>59</v>
      </c>
      <c r="D116" s="24">
        <f>COUNTIFS($C$2:C116,C116)</f>
        <v>3</v>
      </c>
      <c r="E116" s="25">
        <v>87</v>
      </c>
      <c r="F116" s="25">
        <v>90</v>
      </c>
      <c r="G116" s="25">
        <v>83</v>
      </c>
      <c r="H116" s="25">
        <v>85</v>
      </c>
      <c r="I116" s="25">
        <v>84</v>
      </c>
      <c r="J116" s="31">
        <f t="shared" si="7"/>
        <v>90</v>
      </c>
      <c r="K116" s="31">
        <f t="shared" si="8"/>
        <v>83</v>
      </c>
      <c r="L116" s="32">
        <f t="shared" si="9"/>
        <v>85.33</v>
      </c>
      <c r="M116" s="23">
        <f t="shared" si="10"/>
        <v>429</v>
      </c>
      <c r="Q116" s="36"/>
      <c r="R116" s="36"/>
    </row>
    <row r="117" spans="2:18" ht="24" hidden="1" customHeight="1" x14ac:dyDescent="0.15">
      <c r="B117" s="20" t="str">
        <f t="shared" si="6"/>
        <v>7地理4</v>
      </c>
      <c r="C117" s="20" t="s">
        <v>59</v>
      </c>
      <c r="D117" s="41">
        <f>COUNTIFS($C$2:C117,C117)</f>
        <v>4</v>
      </c>
      <c r="E117" s="42"/>
      <c r="F117" s="42"/>
      <c r="G117" s="42"/>
      <c r="H117" s="42"/>
      <c r="I117" s="42"/>
      <c r="J117" s="43">
        <f t="shared" si="7"/>
        <v>0</v>
      </c>
      <c r="K117" s="43">
        <f t="shared" si="8"/>
        <v>0</v>
      </c>
      <c r="L117" s="44" t="e">
        <f t="shared" si="9"/>
        <v>#DIV/0!</v>
      </c>
      <c r="M117" s="23">
        <f t="shared" si="10"/>
        <v>0</v>
      </c>
      <c r="N117" s="23" t="s">
        <v>349</v>
      </c>
      <c r="Q117" s="36"/>
      <c r="R117" s="36"/>
    </row>
    <row r="118" spans="2:18" ht="24" hidden="1" customHeight="1" x14ac:dyDescent="0.15">
      <c r="B118" s="20" t="str">
        <f t="shared" si="6"/>
        <v>7地理5</v>
      </c>
      <c r="C118" s="20" t="s">
        <v>59</v>
      </c>
      <c r="D118" s="24">
        <f>COUNTIFS($C$2:C118,C118)</f>
        <v>5</v>
      </c>
      <c r="E118" s="25">
        <v>78</v>
      </c>
      <c r="F118" s="25">
        <v>70</v>
      </c>
      <c r="G118" s="25">
        <v>83</v>
      </c>
      <c r="H118" s="25">
        <v>84</v>
      </c>
      <c r="I118" s="25">
        <v>78</v>
      </c>
      <c r="J118" s="31">
        <f t="shared" si="7"/>
        <v>84</v>
      </c>
      <c r="K118" s="31">
        <f t="shared" si="8"/>
        <v>70</v>
      </c>
      <c r="L118" s="32">
        <f t="shared" si="9"/>
        <v>79.67</v>
      </c>
      <c r="M118" s="23">
        <f t="shared" si="10"/>
        <v>393</v>
      </c>
      <c r="Q118" s="36"/>
      <c r="R118" s="36"/>
    </row>
    <row r="119" spans="2:18" ht="24" hidden="1" customHeight="1" x14ac:dyDescent="0.15">
      <c r="B119" s="20" t="str">
        <f t="shared" si="6"/>
        <v>7地理6</v>
      </c>
      <c r="C119" s="20" t="s">
        <v>59</v>
      </c>
      <c r="D119" s="24">
        <f>COUNTIFS($C$2:C119,C119)</f>
        <v>6</v>
      </c>
      <c r="E119" s="25">
        <v>88</v>
      </c>
      <c r="F119" s="25">
        <v>86</v>
      </c>
      <c r="G119" s="25">
        <v>81</v>
      </c>
      <c r="H119" s="25">
        <v>80</v>
      </c>
      <c r="I119" s="25">
        <v>80</v>
      </c>
      <c r="J119" s="31">
        <f t="shared" si="7"/>
        <v>88</v>
      </c>
      <c r="K119" s="31">
        <f t="shared" si="8"/>
        <v>80</v>
      </c>
      <c r="L119" s="32">
        <f t="shared" si="9"/>
        <v>82.33</v>
      </c>
      <c r="M119" s="23">
        <f t="shared" si="10"/>
        <v>415</v>
      </c>
      <c r="Q119" s="36"/>
      <c r="R119" s="36"/>
    </row>
    <row r="120" spans="2:18" ht="24" hidden="1" customHeight="1" x14ac:dyDescent="0.15">
      <c r="B120" s="20" t="str">
        <f t="shared" si="6"/>
        <v>7地理7</v>
      </c>
      <c r="C120" s="20" t="s">
        <v>59</v>
      </c>
      <c r="D120" s="24">
        <f>COUNTIFS($C$2:C120,C120)</f>
        <v>7</v>
      </c>
      <c r="E120" s="25">
        <v>77</v>
      </c>
      <c r="F120" s="25">
        <v>75</v>
      </c>
      <c r="G120" s="25">
        <v>75</v>
      </c>
      <c r="H120" s="25">
        <v>77</v>
      </c>
      <c r="I120" s="25">
        <v>76</v>
      </c>
      <c r="J120" s="31">
        <f t="shared" si="7"/>
        <v>77</v>
      </c>
      <c r="K120" s="31">
        <f t="shared" si="8"/>
        <v>75</v>
      </c>
      <c r="L120" s="32">
        <f t="shared" si="9"/>
        <v>76</v>
      </c>
      <c r="M120" s="23">
        <f t="shared" si="10"/>
        <v>380</v>
      </c>
      <c r="Q120" s="36"/>
      <c r="R120" s="36"/>
    </row>
    <row r="121" spans="2:18" ht="24" hidden="1" customHeight="1" x14ac:dyDescent="0.15">
      <c r="B121" s="20" t="str">
        <f t="shared" ref="B121:B184" si="11">C121&amp;D121</f>
        <v>7地理8</v>
      </c>
      <c r="C121" s="20" t="s">
        <v>59</v>
      </c>
      <c r="D121" s="24">
        <f>COUNTIFS($C$2:C121,C121)</f>
        <v>8</v>
      </c>
      <c r="E121" s="25">
        <v>90</v>
      </c>
      <c r="F121" s="25">
        <v>83</v>
      </c>
      <c r="G121" s="25">
        <v>88</v>
      </c>
      <c r="H121" s="25">
        <v>87</v>
      </c>
      <c r="I121" s="25">
        <v>88</v>
      </c>
      <c r="J121" s="31">
        <f t="shared" si="7"/>
        <v>90</v>
      </c>
      <c r="K121" s="31">
        <f t="shared" si="8"/>
        <v>83</v>
      </c>
      <c r="L121" s="32">
        <f t="shared" si="9"/>
        <v>87.67</v>
      </c>
      <c r="M121" s="23">
        <f t="shared" si="10"/>
        <v>436</v>
      </c>
      <c r="Q121" s="36"/>
      <c r="R121" s="36"/>
    </row>
    <row r="122" spans="2:18" ht="24" hidden="1" customHeight="1" x14ac:dyDescent="0.15">
      <c r="B122" s="20" t="str">
        <f t="shared" si="11"/>
        <v>7地理9</v>
      </c>
      <c r="C122" s="20" t="s">
        <v>59</v>
      </c>
      <c r="D122" s="24">
        <f>COUNTIFS($C$2:C122,C122)</f>
        <v>9</v>
      </c>
      <c r="E122" s="25">
        <v>83</v>
      </c>
      <c r="F122" s="25">
        <v>82</v>
      </c>
      <c r="G122" s="25">
        <v>91</v>
      </c>
      <c r="H122" s="25">
        <v>85</v>
      </c>
      <c r="I122" s="25">
        <v>80</v>
      </c>
      <c r="J122" s="31">
        <f t="shared" si="7"/>
        <v>91</v>
      </c>
      <c r="K122" s="31">
        <f t="shared" si="8"/>
        <v>80</v>
      </c>
      <c r="L122" s="32">
        <f t="shared" si="9"/>
        <v>83.33</v>
      </c>
      <c r="M122" s="23">
        <f t="shared" si="10"/>
        <v>421</v>
      </c>
      <c r="Q122" s="36"/>
      <c r="R122" s="36"/>
    </row>
    <row r="123" spans="2:18" ht="24" hidden="1" customHeight="1" x14ac:dyDescent="0.15">
      <c r="B123" s="20" t="str">
        <f t="shared" si="11"/>
        <v>7地理10</v>
      </c>
      <c r="C123" s="20" t="s">
        <v>59</v>
      </c>
      <c r="D123" s="24">
        <f>COUNTIFS($C$2:C123,C123)</f>
        <v>10</v>
      </c>
      <c r="E123" s="25">
        <v>78</v>
      </c>
      <c r="F123" s="25">
        <v>74</v>
      </c>
      <c r="G123" s="25">
        <v>75</v>
      </c>
      <c r="H123" s="25">
        <v>73</v>
      </c>
      <c r="I123" s="25">
        <v>79</v>
      </c>
      <c r="J123" s="31">
        <f t="shared" si="7"/>
        <v>79</v>
      </c>
      <c r="K123" s="31">
        <f t="shared" si="8"/>
        <v>73</v>
      </c>
      <c r="L123" s="32">
        <f t="shared" si="9"/>
        <v>75.67</v>
      </c>
      <c r="M123" s="23">
        <f t="shared" si="10"/>
        <v>379</v>
      </c>
      <c r="Q123" s="36"/>
      <c r="R123" s="36"/>
    </row>
    <row r="124" spans="2:18" ht="24" hidden="1" customHeight="1" x14ac:dyDescent="0.15">
      <c r="B124" s="20" t="str">
        <f t="shared" si="11"/>
        <v>7地理11</v>
      </c>
      <c r="C124" s="20" t="s">
        <v>59</v>
      </c>
      <c r="D124" s="24">
        <f>COUNTIFS($C$2:C124,C124)</f>
        <v>11</v>
      </c>
      <c r="E124" s="25">
        <v>85</v>
      </c>
      <c r="F124" s="25">
        <v>82</v>
      </c>
      <c r="G124" s="25">
        <v>86</v>
      </c>
      <c r="H124" s="25">
        <v>86</v>
      </c>
      <c r="I124" s="25">
        <v>86</v>
      </c>
      <c r="J124" s="31">
        <f t="shared" si="7"/>
        <v>86</v>
      </c>
      <c r="K124" s="31">
        <f t="shared" si="8"/>
        <v>82</v>
      </c>
      <c r="L124" s="32">
        <f t="shared" si="9"/>
        <v>85.67</v>
      </c>
      <c r="M124" s="23">
        <f t="shared" si="10"/>
        <v>425</v>
      </c>
      <c r="Q124" s="36"/>
      <c r="R124" s="36"/>
    </row>
    <row r="125" spans="2:18" ht="24" hidden="1" customHeight="1" x14ac:dyDescent="0.15">
      <c r="B125" s="20" t="str">
        <f t="shared" si="11"/>
        <v>7地理12</v>
      </c>
      <c r="C125" s="20" t="s">
        <v>59</v>
      </c>
      <c r="D125" s="24">
        <f>COUNTIFS($C$2:C125,C125)</f>
        <v>12</v>
      </c>
      <c r="E125" s="25">
        <v>78</v>
      </c>
      <c r="F125" s="25">
        <v>75</v>
      </c>
      <c r="G125" s="25">
        <v>80</v>
      </c>
      <c r="H125" s="25">
        <v>78</v>
      </c>
      <c r="I125" s="25">
        <v>80</v>
      </c>
      <c r="J125" s="31">
        <f t="shared" si="7"/>
        <v>80</v>
      </c>
      <c r="K125" s="31">
        <f t="shared" si="8"/>
        <v>75</v>
      </c>
      <c r="L125" s="32">
        <f t="shared" si="9"/>
        <v>78.67</v>
      </c>
      <c r="M125" s="23">
        <f t="shared" si="10"/>
        <v>391</v>
      </c>
      <c r="Q125" s="36"/>
      <c r="R125" s="36"/>
    </row>
    <row r="126" spans="2:18" ht="24" hidden="1" customHeight="1" x14ac:dyDescent="0.15">
      <c r="B126" s="20" t="str">
        <f t="shared" si="11"/>
        <v>7地理13</v>
      </c>
      <c r="C126" s="20" t="s">
        <v>59</v>
      </c>
      <c r="D126" s="24">
        <f>COUNTIFS($C$2:C126,C126)</f>
        <v>13</v>
      </c>
      <c r="E126" s="25">
        <v>81</v>
      </c>
      <c r="F126" s="25">
        <v>89</v>
      </c>
      <c r="G126" s="25">
        <v>81</v>
      </c>
      <c r="H126" s="25">
        <v>83</v>
      </c>
      <c r="I126" s="25">
        <v>85</v>
      </c>
      <c r="J126" s="31">
        <f t="shared" si="7"/>
        <v>89</v>
      </c>
      <c r="K126" s="31">
        <f t="shared" si="8"/>
        <v>81</v>
      </c>
      <c r="L126" s="32">
        <f t="shared" si="9"/>
        <v>83</v>
      </c>
      <c r="M126" s="23">
        <f t="shared" si="10"/>
        <v>419</v>
      </c>
      <c r="Q126" s="36"/>
      <c r="R126" s="36"/>
    </row>
    <row r="127" spans="2:18" ht="24" hidden="1" customHeight="1" x14ac:dyDescent="0.15">
      <c r="B127" s="20" t="str">
        <f t="shared" si="11"/>
        <v>7地理14</v>
      </c>
      <c r="C127" s="20" t="s">
        <v>59</v>
      </c>
      <c r="D127" s="24">
        <f>COUNTIFS($C$2:C127,C127)</f>
        <v>14</v>
      </c>
      <c r="E127" s="25">
        <v>82</v>
      </c>
      <c r="F127" s="25">
        <v>80</v>
      </c>
      <c r="G127" s="25">
        <v>80</v>
      </c>
      <c r="H127" s="25">
        <v>78</v>
      </c>
      <c r="I127" s="25">
        <v>82</v>
      </c>
      <c r="J127" s="31">
        <f t="shared" si="7"/>
        <v>82</v>
      </c>
      <c r="K127" s="31">
        <f t="shared" si="8"/>
        <v>78</v>
      </c>
      <c r="L127" s="32">
        <f t="shared" si="9"/>
        <v>80.67</v>
      </c>
      <c r="M127" s="23">
        <f t="shared" si="10"/>
        <v>402</v>
      </c>
      <c r="Q127" s="36"/>
      <c r="R127" s="36"/>
    </row>
    <row r="128" spans="2:18" ht="24" hidden="1" customHeight="1" x14ac:dyDescent="0.15">
      <c r="B128" s="20" t="str">
        <f t="shared" si="11"/>
        <v>7地理15</v>
      </c>
      <c r="C128" s="20" t="s">
        <v>59</v>
      </c>
      <c r="D128" s="24">
        <f>COUNTIFS($C$2:C128,C128)</f>
        <v>15</v>
      </c>
      <c r="E128" s="25">
        <v>86</v>
      </c>
      <c r="F128" s="25">
        <v>83</v>
      </c>
      <c r="G128" s="25">
        <v>82</v>
      </c>
      <c r="H128" s="25">
        <v>90</v>
      </c>
      <c r="I128" s="25">
        <v>92</v>
      </c>
      <c r="J128" s="31">
        <f t="shared" si="7"/>
        <v>92</v>
      </c>
      <c r="K128" s="31">
        <f t="shared" si="8"/>
        <v>82</v>
      </c>
      <c r="L128" s="32">
        <f t="shared" si="9"/>
        <v>86.33</v>
      </c>
      <c r="M128" s="23">
        <f t="shared" si="10"/>
        <v>433</v>
      </c>
      <c r="Q128" s="36"/>
      <c r="R128" s="36"/>
    </row>
    <row r="129" spans="2:18" ht="24" hidden="1" customHeight="1" x14ac:dyDescent="0.15">
      <c r="B129" s="20" t="str">
        <f t="shared" si="11"/>
        <v>7地理16</v>
      </c>
      <c r="C129" s="20" t="s">
        <v>59</v>
      </c>
      <c r="D129" s="24">
        <f>COUNTIFS($C$2:C129,C129)</f>
        <v>16</v>
      </c>
      <c r="E129" s="25">
        <v>82</v>
      </c>
      <c r="F129" s="25">
        <v>81</v>
      </c>
      <c r="G129" s="25">
        <v>81</v>
      </c>
      <c r="H129" s="25">
        <v>80</v>
      </c>
      <c r="I129" s="25">
        <v>80</v>
      </c>
      <c r="J129" s="31">
        <f t="shared" si="7"/>
        <v>82</v>
      </c>
      <c r="K129" s="31">
        <f t="shared" si="8"/>
        <v>80</v>
      </c>
      <c r="L129" s="32">
        <f t="shared" si="9"/>
        <v>80.67</v>
      </c>
      <c r="M129" s="23">
        <f t="shared" si="10"/>
        <v>404</v>
      </c>
      <c r="Q129" s="36"/>
      <c r="R129" s="36"/>
    </row>
    <row r="130" spans="2:18" ht="24" hidden="1" customHeight="1" x14ac:dyDescent="0.15">
      <c r="B130" s="20" t="str">
        <f t="shared" si="11"/>
        <v>8物理1</v>
      </c>
      <c r="C130" s="20" t="s">
        <v>60</v>
      </c>
      <c r="D130" s="24">
        <f>COUNTIFS($C$2:C130,C130)</f>
        <v>1</v>
      </c>
      <c r="E130" s="25">
        <v>78</v>
      </c>
      <c r="F130" s="25">
        <v>78</v>
      </c>
      <c r="G130" s="25">
        <v>76</v>
      </c>
      <c r="H130" s="25">
        <v>76</v>
      </c>
      <c r="I130" s="25">
        <v>79</v>
      </c>
      <c r="J130" s="31">
        <f t="shared" ref="J130:J193" si="12">IF(COUNT(E130:I130)&gt;=5,MAX(E130:I130),0)</f>
        <v>79</v>
      </c>
      <c r="K130" s="31">
        <f t="shared" ref="K130:K193" si="13">IF(COUNT(E130:I130)&gt;=5,MIN(E130:I130),0)</f>
        <v>76</v>
      </c>
      <c r="L130" s="32">
        <f t="shared" ref="L130:L193" si="14">IF(COUNT(E130:I130)&gt;=5,ROUND((SUM(E130:I130)-SUM(J130:K130))/(COUNT(E130:I130)-2),2),AVERAGE(E130:I130))</f>
        <v>77.33</v>
      </c>
      <c r="M130" s="23">
        <f t="shared" si="10"/>
        <v>387</v>
      </c>
      <c r="Q130" s="36"/>
      <c r="R130" s="36"/>
    </row>
    <row r="131" spans="2:18" ht="24" hidden="1" customHeight="1" x14ac:dyDescent="0.15">
      <c r="B131" s="20" t="str">
        <f t="shared" si="11"/>
        <v>8物理2</v>
      </c>
      <c r="C131" s="20" t="s">
        <v>60</v>
      </c>
      <c r="D131" s="24">
        <f>COUNTIFS($C$2:C131,C131)</f>
        <v>2</v>
      </c>
      <c r="E131" s="25">
        <v>85</v>
      </c>
      <c r="F131" s="25">
        <v>83</v>
      </c>
      <c r="G131" s="25">
        <v>80</v>
      </c>
      <c r="H131" s="25">
        <v>82</v>
      </c>
      <c r="I131" s="25">
        <v>81</v>
      </c>
      <c r="J131" s="31">
        <f t="shared" si="12"/>
        <v>85</v>
      </c>
      <c r="K131" s="31">
        <f t="shared" si="13"/>
        <v>80</v>
      </c>
      <c r="L131" s="32">
        <f t="shared" si="14"/>
        <v>82</v>
      </c>
      <c r="M131" s="23">
        <f t="shared" ref="M131:M194" si="15">SUM(E131:I131)</f>
        <v>411</v>
      </c>
      <c r="Q131" s="36"/>
      <c r="R131" s="36"/>
    </row>
    <row r="132" spans="2:18" ht="24" hidden="1" customHeight="1" x14ac:dyDescent="0.15">
      <c r="B132" s="20" t="str">
        <f t="shared" si="11"/>
        <v>8物理3</v>
      </c>
      <c r="C132" s="20" t="s">
        <v>60</v>
      </c>
      <c r="D132" s="24">
        <f>COUNTIFS($C$2:C132,C132)</f>
        <v>3</v>
      </c>
      <c r="E132" s="25">
        <v>85</v>
      </c>
      <c r="F132" s="25">
        <v>83</v>
      </c>
      <c r="G132" s="25">
        <v>83</v>
      </c>
      <c r="H132" s="25">
        <v>82</v>
      </c>
      <c r="I132" s="25">
        <v>82</v>
      </c>
      <c r="J132" s="31">
        <f t="shared" si="12"/>
        <v>85</v>
      </c>
      <c r="K132" s="31">
        <f t="shared" si="13"/>
        <v>82</v>
      </c>
      <c r="L132" s="32">
        <f t="shared" si="14"/>
        <v>82.67</v>
      </c>
      <c r="M132" s="23">
        <f t="shared" si="15"/>
        <v>415</v>
      </c>
      <c r="Q132" s="36"/>
      <c r="R132" s="36"/>
    </row>
    <row r="133" spans="2:18" ht="24" hidden="1" customHeight="1" x14ac:dyDescent="0.15">
      <c r="B133" s="20" t="str">
        <f t="shared" si="11"/>
        <v>8物理4</v>
      </c>
      <c r="C133" s="20" t="s">
        <v>60</v>
      </c>
      <c r="D133" s="24">
        <f>COUNTIFS($C$2:C133,C133)</f>
        <v>4</v>
      </c>
      <c r="E133" s="25">
        <v>79</v>
      </c>
      <c r="F133" s="25">
        <v>70</v>
      </c>
      <c r="G133" s="25">
        <v>71</v>
      </c>
      <c r="H133" s="25">
        <v>77</v>
      </c>
      <c r="I133" s="25">
        <v>80</v>
      </c>
      <c r="J133" s="31">
        <f t="shared" si="12"/>
        <v>80</v>
      </c>
      <c r="K133" s="31">
        <f t="shared" si="13"/>
        <v>70</v>
      </c>
      <c r="L133" s="32">
        <f t="shared" si="14"/>
        <v>75.67</v>
      </c>
      <c r="M133" s="23">
        <f t="shared" si="15"/>
        <v>377</v>
      </c>
      <c r="Q133" s="36"/>
      <c r="R133" s="36"/>
    </row>
    <row r="134" spans="2:18" ht="24" hidden="1" customHeight="1" x14ac:dyDescent="0.15">
      <c r="B134" s="20" t="str">
        <f t="shared" si="11"/>
        <v>8物理5</v>
      </c>
      <c r="C134" s="20" t="s">
        <v>60</v>
      </c>
      <c r="D134" s="24">
        <f>COUNTIFS($C$2:C134,C134)</f>
        <v>5</v>
      </c>
      <c r="E134" s="25">
        <v>83</v>
      </c>
      <c r="F134" s="25">
        <v>83</v>
      </c>
      <c r="G134" s="25">
        <v>86</v>
      </c>
      <c r="H134" s="25">
        <v>75</v>
      </c>
      <c r="I134" s="25">
        <v>82</v>
      </c>
      <c r="J134" s="31">
        <f t="shared" si="12"/>
        <v>86</v>
      </c>
      <c r="K134" s="31">
        <f t="shared" si="13"/>
        <v>75</v>
      </c>
      <c r="L134" s="32">
        <f t="shared" si="14"/>
        <v>82.67</v>
      </c>
      <c r="M134" s="23">
        <f t="shared" si="15"/>
        <v>409</v>
      </c>
      <c r="Q134" s="36"/>
      <c r="R134" s="36"/>
    </row>
    <row r="135" spans="2:18" ht="24" hidden="1" customHeight="1" x14ac:dyDescent="0.15">
      <c r="B135" s="20" t="str">
        <f t="shared" si="11"/>
        <v>8物理6</v>
      </c>
      <c r="C135" s="20" t="s">
        <v>60</v>
      </c>
      <c r="D135" s="24">
        <f>COUNTIFS($C$2:C135,C135)</f>
        <v>6</v>
      </c>
      <c r="E135" s="25">
        <v>80</v>
      </c>
      <c r="F135" s="25">
        <v>80</v>
      </c>
      <c r="G135" s="25">
        <v>78</v>
      </c>
      <c r="H135" s="25">
        <v>80</v>
      </c>
      <c r="I135" s="25">
        <v>79</v>
      </c>
      <c r="J135" s="31">
        <f t="shared" si="12"/>
        <v>80</v>
      </c>
      <c r="K135" s="31">
        <f t="shared" si="13"/>
        <v>78</v>
      </c>
      <c r="L135" s="32">
        <f t="shared" si="14"/>
        <v>79.67</v>
      </c>
      <c r="M135" s="23">
        <f t="shared" si="15"/>
        <v>397</v>
      </c>
      <c r="Q135" s="36"/>
      <c r="R135" s="36"/>
    </row>
    <row r="136" spans="2:18" ht="24" hidden="1" customHeight="1" x14ac:dyDescent="0.15">
      <c r="B136" s="20" t="str">
        <f t="shared" si="11"/>
        <v>8物理7</v>
      </c>
      <c r="C136" s="20" t="s">
        <v>60</v>
      </c>
      <c r="D136" s="24">
        <f>COUNTIFS($C$2:C136,C136)</f>
        <v>7</v>
      </c>
      <c r="E136" s="25">
        <v>82</v>
      </c>
      <c r="F136" s="25">
        <v>85</v>
      </c>
      <c r="G136" s="25">
        <v>84</v>
      </c>
      <c r="H136" s="25">
        <v>80</v>
      </c>
      <c r="I136" s="25">
        <v>81</v>
      </c>
      <c r="J136" s="31">
        <f t="shared" si="12"/>
        <v>85</v>
      </c>
      <c r="K136" s="31">
        <f t="shared" si="13"/>
        <v>80</v>
      </c>
      <c r="L136" s="32">
        <f t="shared" si="14"/>
        <v>82.33</v>
      </c>
      <c r="M136" s="23">
        <f t="shared" si="15"/>
        <v>412</v>
      </c>
      <c r="Q136" s="36"/>
      <c r="R136" s="36"/>
    </row>
    <row r="137" spans="2:18" ht="24" hidden="1" customHeight="1" x14ac:dyDescent="0.15">
      <c r="B137" s="20" t="str">
        <f t="shared" si="11"/>
        <v>8物理8</v>
      </c>
      <c r="C137" s="20" t="s">
        <v>60</v>
      </c>
      <c r="D137" s="24">
        <f>COUNTIFS($C$2:C137,C137)</f>
        <v>8</v>
      </c>
      <c r="E137" s="25">
        <v>79</v>
      </c>
      <c r="F137" s="25">
        <v>78</v>
      </c>
      <c r="G137" s="25">
        <v>84</v>
      </c>
      <c r="H137" s="25">
        <v>85</v>
      </c>
      <c r="I137" s="25">
        <v>83</v>
      </c>
      <c r="J137" s="31">
        <f t="shared" si="12"/>
        <v>85</v>
      </c>
      <c r="K137" s="31">
        <f t="shared" si="13"/>
        <v>78</v>
      </c>
      <c r="L137" s="32">
        <f t="shared" si="14"/>
        <v>82</v>
      </c>
      <c r="M137" s="23">
        <f t="shared" si="15"/>
        <v>409</v>
      </c>
      <c r="Q137" s="36"/>
      <c r="R137" s="36"/>
    </row>
    <row r="138" spans="2:18" ht="24" hidden="1" customHeight="1" x14ac:dyDescent="0.15">
      <c r="B138" s="20" t="str">
        <f t="shared" si="11"/>
        <v>8物理9</v>
      </c>
      <c r="C138" s="20" t="s">
        <v>60</v>
      </c>
      <c r="D138" s="24">
        <f>COUNTIFS($C$2:C138,C138)</f>
        <v>9</v>
      </c>
      <c r="E138" s="25">
        <v>84</v>
      </c>
      <c r="F138" s="25">
        <v>80</v>
      </c>
      <c r="G138" s="25">
        <v>76</v>
      </c>
      <c r="H138" s="25">
        <v>80</v>
      </c>
      <c r="I138" s="25">
        <v>78</v>
      </c>
      <c r="J138" s="31">
        <f t="shared" si="12"/>
        <v>84</v>
      </c>
      <c r="K138" s="31">
        <f t="shared" si="13"/>
        <v>76</v>
      </c>
      <c r="L138" s="32">
        <f t="shared" si="14"/>
        <v>79.33</v>
      </c>
      <c r="M138" s="23">
        <f t="shared" si="15"/>
        <v>398</v>
      </c>
      <c r="Q138" s="36"/>
      <c r="R138" s="36"/>
    </row>
    <row r="139" spans="2:18" ht="24" hidden="1" customHeight="1" x14ac:dyDescent="0.15">
      <c r="B139" s="20" t="str">
        <f t="shared" si="11"/>
        <v>8物理10</v>
      </c>
      <c r="C139" s="20" t="s">
        <v>60</v>
      </c>
      <c r="D139" s="24">
        <f>COUNTIFS($C$2:C139,C139)</f>
        <v>10</v>
      </c>
      <c r="E139" s="25">
        <v>86</v>
      </c>
      <c r="F139" s="25">
        <v>85</v>
      </c>
      <c r="G139" s="25">
        <v>79</v>
      </c>
      <c r="H139" s="25">
        <v>83</v>
      </c>
      <c r="I139" s="25">
        <v>81</v>
      </c>
      <c r="J139" s="31">
        <f t="shared" si="12"/>
        <v>86</v>
      </c>
      <c r="K139" s="31">
        <f t="shared" si="13"/>
        <v>79</v>
      </c>
      <c r="L139" s="32">
        <f t="shared" si="14"/>
        <v>83</v>
      </c>
      <c r="M139" s="23">
        <f t="shared" si="15"/>
        <v>414</v>
      </c>
      <c r="Q139" s="36"/>
      <c r="R139" s="36"/>
    </row>
    <row r="140" spans="2:18" ht="24" hidden="1" customHeight="1" x14ac:dyDescent="0.15">
      <c r="B140" s="20" t="str">
        <f t="shared" si="11"/>
        <v>8物理11</v>
      </c>
      <c r="C140" s="20" t="s">
        <v>60</v>
      </c>
      <c r="D140" s="24">
        <f>COUNTIFS($C$2:C140,C140)</f>
        <v>11</v>
      </c>
      <c r="E140" s="25">
        <v>81</v>
      </c>
      <c r="F140" s="25">
        <v>79</v>
      </c>
      <c r="G140" s="25">
        <v>80</v>
      </c>
      <c r="H140" s="25">
        <v>79</v>
      </c>
      <c r="I140" s="25">
        <v>79</v>
      </c>
      <c r="J140" s="31">
        <f t="shared" si="12"/>
        <v>81</v>
      </c>
      <c r="K140" s="31">
        <f t="shared" si="13"/>
        <v>79</v>
      </c>
      <c r="L140" s="32">
        <f t="shared" si="14"/>
        <v>79.33</v>
      </c>
      <c r="M140" s="23">
        <f t="shared" si="15"/>
        <v>398</v>
      </c>
      <c r="Q140" s="36"/>
      <c r="R140" s="36"/>
    </row>
    <row r="141" spans="2:18" ht="24" hidden="1" customHeight="1" x14ac:dyDescent="0.15">
      <c r="B141" s="20" t="str">
        <f t="shared" si="11"/>
        <v>8物理12</v>
      </c>
      <c r="C141" s="20" t="s">
        <v>60</v>
      </c>
      <c r="D141" s="24">
        <f>COUNTIFS($C$2:C141,C141)</f>
        <v>12</v>
      </c>
      <c r="E141" s="25">
        <v>74</v>
      </c>
      <c r="F141" s="25">
        <v>78</v>
      </c>
      <c r="G141" s="25">
        <v>70</v>
      </c>
      <c r="H141" s="25">
        <v>76</v>
      </c>
      <c r="I141" s="25">
        <v>77</v>
      </c>
      <c r="J141" s="31">
        <f t="shared" si="12"/>
        <v>78</v>
      </c>
      <c r="K141" s="31">
        <f t="shared" si="13"/>
        <v>70</v>
      </c>
      <c r="L141" s="32">
        <f t="shared" si="14"/>
        <v>75.67</v>
      </c>
      <c r="M141" s="23">
        <f t="shared" si="15"/>
        <v>375</v>
      </c>
      <c r="Q141" s="36"/>
      <c r="R141" s="36"/>
    </row>
    <row r="142" spans="2:18" ht="24" hidden="1" customHeight="1" x14ac:dyDescent="0.15">
      <c r="B142" s="20" t="str">
        <f t="shared" si="11"/>
        <v>8物理13</v>
      </c>
      <c r="C142" s="20" t="s">
        <v>60</v>
      </c>
      <c r="D142" s="24">
        <f>COUNTIFS($C$2:C142,C142)</f>
        <v>13</v>
      </c>
      <c r="E142" s="25">
        <v>79</v>
      </c>
      <c r="F142" s="25">
        <v>77</v>
      </c>
      <c r="G142" s="25">
        <v>77</v>
      </c>
      <c r="H142" s="25">
        <v>78</v>
      </c>
      <c r="I142" s="25">
        <v>81</v>
      </c>
      <c r="J142" s="31">
        <f t="shared" si="12"/>
        <v>81</v>
      </c>
      <c r="K142" s="31">
        <f t="shared" si="13"/>
        <v>77</v>
      </c>
      <c r="L142" s="32">
        <f t="shared" si="14"/>
        <v>78</v>
      </c>
      <c r="M142" s="23">
        <f t="shared" si="15"/>
        <v>392</v>
      </c>
      <c r="Q142" s="36"/>
      <c r="R142" s="36"/>
    </row>
    <row r="143" spans="2:18" ht="24" hidden="1" customHeight="1" x14ac:dyDescent="0.15">
      <c r="B143" s="20" t="str">
        <f t="shared" si="11"/>
        <v>8物理14</v>
      </c>
      <c r="C143" s="20" t="s">
        <v>60</v>
      </c>
      <c r="D143" s="24">
        <f>COUNTIFS($C$2:C143,C143)</f>
        <v>14</v>
      </c>
      <c r="E143" s="25">
        <v>70</v>
      </c>
      <c r="F143" s="25">
        <v>70</v>
      </c>
      <c r="G143" s="25">
        <v>70</v>
      </c>
      <c r="H143" s="25">
        <v>71</v>
      </c>
      <c r="I143" s="25">
        <v>67</v>
      </c>
      <c r="J143" s="31">
        <f t="shared" si="12"/>
        <v>71</v>
      </c>
      <c r="K143" s="31">
        <f t="shared" si="13"/>
        <v>67</v>
      </c>
      <c r="L143" s="32">
        <f t="shared" si="14"/>
        <v>70</v>
      </c>
      <c r="M143" s="23">
        <f t="shared" si="15"/>
        <v>348</v>
      </c>
      <c r="Q143" s="36"/>
      <c r="R143" s="36"/>
    </row>
    <row r="144" spans="2:18" ht="24" hidden="1" customHeight="1" x14ac:dyDescent="0.15">
      <c r="B144" s="20" t="str">
        <f t="shared" si="11"/>
        <v>8物理15</v>
      </c>
      <c r="C144" s="20" t="s">
        <v>60</v>
      </c>
      <c r="D144" s="24">
        <f>COUNTIFS($C$2:C144,C144)</f>
        <v>15</v>
      </c>
      <c r="E144" s="25">
        <v>87</v>
      </c>
      <c r="F144" s="25">
        <v>83</v>
      </c>
      <c r="G144" s="25">
        <v>87</v>
      </c>
      <c r="H144" s="25">
        <v>78</v>
      </c>
      <c r="I144" s="25">
        <v>86</v>
      </c>
      <c r="J144" s="31">
        <f t="shared" si="12"/>
        <v>87</v>
      </c>
      <c r="K144" s="31">
        <f t="shared" si="13"/>
        <v>78</v>
      </c>
      <c r="L144" s="32">
        <f t="shared" si="14"/>
        <v>85.33</v>
      </c>
      <c r="M144" s="23">
        <f t="shared" si="15"/>
        <v>421</v>
      </c>
      <c r="Q144" s="36"/>
      <c r="R144" s="36"/>
    </row>
    <row r="145" spans="2:18" ht="24" hidden="1" customHeight="1" x14ac:dyDescent="0.15">
      <c r="B145" s="20" t="str">
        <f t="shared" si="11"/>
        <v>8物理16</v>
      </c>
      <c r="C145" s="20" t="s">
        <v>60</v>
      </c>
      <c r="D145" s="24">
        <f>COUNTIFS($C$2:C145,C145)</f>
        <v>16</v>
      </c>
      <c r="E145" s="25">
        <v>80</v>
      </c>
      <c r="F145" s="25">
        <v>77</v>
      </c>
      <c r="G145" s="25">
        <v>79</v>
      </c>
      <c r="H145" s="25">
        <v>72</v>
      </c>
      <c r="I145" s="25">
        <v>79</v>
      </c>
      <c r="J145" s="31">
        <f t="shared" si="12"/>
        <v>80</v>
      </c>
      <c r="K145" s="31">
        <f t="shared" si="13"/>
        <v>72</v>
      </c>
      <c r="L145" s="32">
        <f t="shared" si="14"/>
        <v>78.33</v>
      </c>
      <c r="M145" s="23">
        <f t="shared" si="15"/>
        <v>387</v>
      </c>
      <c r="Q145" s="36"/>
      <c r="R145" s="36"/>
    </row>
    <row r="146" spans="2:18" ht="24" hidden="1" customHeight="1" x14ac:dyDescent="0.15">
      <c r="B146" s="20" t="str">
        <f t="shared" si="11"/>
        <v>9化学1</v>
      </c>
      <c r="C146" s="20" t="s">
        <v>61</v>
      </c>
      <c r="D146" s="24">
        <f>COUNTIFS($C$2:C146,C146)</f>
        <v>1</v>
      </c>
      <c r="E146" s="25">
        <v>80</v>
      </c>
      <c r="F146" s="25">
        <v>79</v>
      </c>
      <c r="G146" s="25">
        <v>85</v>
      </c>
      <c r="H146" s="25">
        <v>75</v>
      </c>
      <c r="I146" s="25">
        <v>75</v>
      </c>
      <c r="J146" s="31">
        <f t="shared" si="12"/>
        <v>85</v>
      </c>
      <c r="K146" s="31">
        <f t="shared" si="13"/>
        <v>75</v>
      </c>
      <c r="L146" s="32">
        <f t="shared" si="14"/>
        <v>78</v>
      </c>
      <c r="M146" s="23">
        <f t="shared" si="15"/>
        <v>394</v>
      </c>
      <c r="Q146" s="36"/>
      <c r="R146" s="36"/>
    </row>
    <row r="147" spans="2:18" ht="24" hidden="1" customHeight="1" x14ac:dyDescent="0.15">
      <c r="B147" s="20" t="str">
        <f t="shared" si="11"/>
        <v>9化学2</v>
      </c>
      <c r="C147" s="20" t="s">
        <v>61</v>
      </c>
      <c r="D147" s="24">
        <f>COUNTIFS($C$2:C147,C147)</f>
        <v>2</v>
      </c>
      <c r="E147" s="25">
        <v>84</v>
      </c>
      <c r="F147" s="25">
        <v>85</v>
      </c>
      <c r="G147" s="25">
        <v>83</v>
      </c>
      <c r="H147" s="25">
        <v>88</v>
      </c>
      <c r="I147" s="25">
        <v>74</v>
      </c>
      <c r="J147" s="31">
        <f t="shared" si="12"/>
        <v>88</v>
      </c>
      <c r="K147" s="31">
        <f t="shared" si="13"/>
        <v>74</v>
      </c>
      <c r="L147" s="32">
        <f t="shared" si="14"/>
        <v>84</v>
      </c>
      <c r="M147" s="23">
        <f t="shared" si="15"/>
        <v>414</v>
      </c>
      <c r="Q147" s="36"/>
      <c r="R147" s="36"/>
    </row>
    <row r="148" spans="2:18" ht="24" hidden="1" customHeight="1" x14ac:dyDescent="0.15">
      <c r="B148" s="20" t="str">
        <f t="shared" si="11"/>
        <v>9化学3</v>
      </c>
      <c r="C148" s="20" t="s">
        <v>61</v>
      </c>
      <c r="D148" s="24">
        <f>COUNTIFS($C$2:C148,C148)</f>
        <v>3</v>
      </c>
      <c r="E148" s="25">
        <v>75</v>
      </c>
      <c r="F148" s="25">
        <v>72</v>
      </c>
      <c r="G148" s="25">
        <v>79</v>
      </c>
      <c r="H148" s="25">
        <v>76</v>
      </c>
      <c r="I148" s="25">
        <v>74</v>
      </c>
      <c r="J148" s="31">
        <f t="shared" si="12"/>
        <v>79</v>
      </c>
      <c r="K148" s="31">
        <f t="shared" si="13"/>
        <v>72</v>
      </c>
      <c r="L148" s="32">
        <f t="shared" si="14"/>
        <v>75</v>
      </c>
      <c r="M148" s="23">
        <f t="shared" si="15"/>
        <v>376</v>
      </c>
      <c r="Q148" s="36"/>
      <c r="R148" s="36"/>
    </row>
    <row r="149" spans="2:18" ht="24" hidden="1" customHeight="1" x14ac:dyDescent="0.15">
      <c r="B149" s="20" t="str">
        <f t="shared" si="11"/>
        <v>9化学4</v>
      </c>
      <c r="C149" s="20" t="s">
        <v>61</v>
      </c>
      <c r="D149" s="24">
        <f>COUNTIFS($C$2:C149,C149)</f>
        <v>4</v>
      </c>
      <c r="E149" s="25">
        <v>88</v>
      </c>
      <c r="F149" s="25">
        <v>89</v>
      </c>
      <c r="G149" s="25">
        <v>86</v>
      </c>
      <c r="H149" s="25">
        <v>84</v>
      </c>
      <c r="I149" s="25">
        <v>80</v>
      </c>
      <c r="J149" s="31">
        <f t="shared" si="12"/>
        <v>89</v>
      </c>
      <c r="K149" s="31">
        <f t="shared" si="13"/>
        <v>80</v>
      </c>
      <c r="L149" s="32">
        <f t="shared" si="14"/>
        <v>86</v>
      </c>
      <c r="M149" s="23">
        <f t="shared" si="15"/>
        <v>427</v>
      </c>
      <c r="Q149" s="36"/>
      <c r="R149" s="36"/>
    </row>
    <row r="150" spans="2:18" ht="24" hidden="1" customHeight="1" x14ac:dyDescent="0.15">
      <c r="B150" s="20" t="str">
        <f t="shared" si="11"/>
        <v>9化学5</v>
      </c>
      <c r="C150" s="20" t="s">
        <v>61</v>
      </c>
      <c r="D150" s="24">
        <f>COUNTIFS($C$2:C150,C150)</f>
        <v>5</v>
      </c>
      <c r="E150" s="25">
        <v>82</v>
      </c>
      <c r="F150" s="25">
        <v>81</v>
      </c>
      <c r="G150" s="25">
        <v>81</v>
      </c>
      <c r="H150" s="25">
        <v>79</v>
      </c>
      <c r="I150" s="25">
        <v>80</v>
      </c>
      <c r="J150" s="31">
        <f t="shared" si="12"/>
        <v>82</v>
      </c>
      <c r="K150" s="31">
        <f t="shared" si="13"/>
        <v>79</v>
      </c>
      <c r="L150" s="32">
        <f t="shared" si="14"/>
        <v>80.67</v>
      </c>
      <c r="M150" s="23">
        <f t="shared" si="15"/>
        <v>403</v>
      </c>
      <c r="Q150" s="36"/>
      <c r="R150" s="36"/>
    </row>
    <row r="151" spans="2:18" ht="24" hidden="1" customHeight="1" x14ac:dyDescent="0.15">
      <c r="B151" s="20" t="str">
        <f t="shared" si="11"/>
        <v>9化学6</v>
      </c>
      <c r="C151" s="20" t="s">
        <v>61</v>
      </c>
      <c r="D151" s="24">
        <f>COUNTIFS($C$2:C151,C151)</f>
        <v>6</v>
      </c>
      <c r="E151" s="25">
        <v>82</v>
      </c>
      <c r="F151" s="25">
        <v>86</v>
      </c>
      <c r="G151" s="25">
        <v>88</v>
      </c>
      <c r="H151" s="25">
        <v>80</v>
      </c>
      <c r="I151" s="25">
        <v>75</v>
      </c>
      <c r="J151" s="31">
        <f t="shared" si="12"/>
        <v>88</v>
      </c>
      <c r="K151" s="31">
        <f t="shared" si="13"/>
        <v>75</v>
      </c>
      <c r="L151" s="32">
        <f t="shared" si="14"/>
        <v>82.67</v>
      </c>
      <c r="M151" s="23">
        <f t="shared" si="15"/>
        <v>411</v>
      </c>
      <c r="Q151" s="36"/>
      <c r="R151" s="36"/>
    </row>
    <row r="152" spans="2:18" ht="24" hidden="1" customHeight="1" x14ac:dyDescent="0.15">
      <c r="B152" s="20" t="str">
        <f t="shared" si="11"/>
        <v>9化学7</v>
      </c>
      <c r="C152" s="20" t="s">
        <v>61</v>
      </c>
      <c r="D152" s="24">
        <f>COUNTIFS($C$2:C152,C152)</f>
        <v>7</v>
      </c>
      <c r="E152" s="25">
        <v>65</v>
      </c>
      <c r="F152" s="25">
        <v>81</v>
      </c>
      <c r="G152" s="25">
        <v>78</v>
      </c>
      <c r="H152" s="25">
        <v>67</v>
      </c>
      <c r="I152" s="25">
        <v>79</v>
      </c>
      <c r="J152" s="31">
        <f t="shared" si="12"/>
        <v>81</v>
      </c>
      <c r="K152" s="31">
        <f t="shared" si="13"/>
        <v>65</v>
      </c>
      <c r="L152" s="32">
        <f t="shared" si="14"/>
        <v>74.67</v>
      </c>
      <c r="M152" s="23">
        <f t="shared" si="15"/>
        <v>370</v>
      </c>
      <c r="Q152" s="36"/>
      <c r="R152" s="36"/>
    </row>
    <row r="153" spans="2:18" ht="24" hidden="1" customHeight="1" x14ac:dyDescent="0.15">
      <c r="B153" s="20" t="str">
        <f t="shared" si="11"/>
        <v>9化学8</v>
      </c>
      <c r="C153" s="20" t="s">
        <v>61</v>
      </c>
      <c r="D153" s="24">
        <f>COUNTIFS($C$2:C153,C153)</f>
        <v>8</v>
      </c>
      <c r="E153" s="25">
        <v>78</v>
      </c>
      <c r="F153" s="25">
        <v>79</v>
      </c>
      <c r="G153" s="25">
        <v>80</v>
      </c>
      <c r="H153" s="25">
        <v>81</v>
      </c>
      <c r="I153" s="25">
        <v>83</v>
      </c>
      <c r="J153" s="31">
        <f t="shared" si="12"/>
        <v>83</v>
      </c>
      <c r="K153" s="31">
        <f t="shared" si="13"/>
        <v>78</v>
      </c>
      <c r="L153" s="32">
        <f t="shared" si="14"/>
        <v>80</v>
      </c>
      <c r="M153" s="23">
        <f t="shared" si="15"/>
        <v>401</v>
      </c>
      <c r="Q153" s="36"/>
      <c r="R153" s="36"/>
    </row>
    <row r="154" spans="2:18" ht="24" hidden="1" customHeight="1" x14ac:dyDescent="0.15">
      <c r="B154" s="20" t="str">
        <f t="shared" si="11"/>
        <v>9化学9</v>
      </c>
      <c r="C154" s="20" t="s">
        <v>61</v>
      </c>
      <c r="D154" s="24">
        <f>COUNTIFS($C$2:C154,C154)</f>
        <v>9</v>
      </c>
      <c r="E154" s="25">
        <v>85</v>
      </c>
      <c r="F154" s="25">
        <v>80</v>
      </c>
      <c r="G154" s="25">
        <v>77</v>
      </c>
      <c r="H154" s="25">
        <v>85</v>
      </c>
      <c r="I154" s="25">
        <v>83</v>
      </c>
      <c r="J154" s="31">
        <f t="shared" si="12"/>
        <v>85</v>
      </c>
      <c r="K154" s="31">
        <f t="shared" si="13"/>
        <v>77</v>
      </c>
      <c r="L154" s="32">
        <f t="shared" si="14"/>
        <v>82.67</v>
      </c>
      <c r="M154" s="23">
        <f t="shared" si="15"/>
        <v>410</v>
      </c>
      <c r="Q154" s="36"/>
      <c r="R154" s="36"/>
    </row>
    <row r="155" spans="2:18" ht="24" hidden="1" customHeight="1" x14ac:dyDescent="0.15">
      <c r="B155" s="20" t="str">
        <f t="shared" si="11"/>
        <v>9化学10</v>
      </c>
      <c r="C155" s="20" t="s">
        <v>61</v>
      </c>
      <c r="D155" s="24">
        <f>COUNTIFS($C$2:C155,C155)</f>
        <v>10</v>
      </c>
      <c r="E155" s="25">
        <v>88</v>
      </c>
      <c r="F155" s="25">
        <v>91</v>
      </c>
      <c r="G155" s="25">
        <v>84</v>
      </c>
      <c r="H155" s="25">
        <v>87</v>
      </c>
      <c r="I155" s="25">
        <v>82</v>
      </c>
      <c r="J155" s="31">
        <f t="shared" si="12"/>
        <v>91</v>
      </c>
      <c r="K155" s="31">
        <f t="shared" si="13"/>
        <v>82</v>
      </c>
      <c r="L155" s="32">
        <f t="shared" si="14"/>
        <v>86.33</v>
      </c>
      <c r="M155" s="23">
        <f t="shared" si="15"/>
        <v>432</v>
      </c>
      <c r="Q155" s="36"/>
      <c r="R155" s="36"/>
    </row>
    <row r="156" spans="2:18" ht="24" hidden="1" customHeight="1" x14ac:dyDescent="0.15">
      <c r="B156" s="20" t="str">
        <f t="shared" si="11"/>
        <v>9化学11</v>
      </c>
      <c r="C156" s="20" t="s">
        <v>61</v>
      </c>
      <c r="D156" s="24">
        <f>COUNTIFS($C$2:C156,C156)</f>
        <v>11</v>
      </c>
      <c r="E156" s="25">
        <v>73</v>
      </c>
      <c r="F156" s="25">
        <v>78</v>
      </c>
      <c r="G156" s="25">
        <v>78</v>
      </c>
      <c r="H156" s="25">
        <v>75</v>
      </c>
      <c r="I156" s="25">
        <v>78</v>
      </c>
      <c r="J156" s="31">
        <f t="shared" si="12"/>
        <v>78</v>
      </c>
      <c r="K156" s="31">
        <f t="shared" si="13"/>
        <v>73</v>
      </c>
      <c r="L156" s="32">
        <f t="shared" si="14"/>
        <v>77</v>
      </c>
      <c r="M156" s="23">
        <f t="shared" si="15"/>
        <v>382</v>
      </c>
      <c r="Q156" s="36"/>
      <c r="R156" s="36"/>
    </row>
    <row r="157" spans="2:18" ht="24" hidden="1" customHeight="1" x14ac:dyDescent="0.15">
      <c r="B157" s="20" t="str">
        <f t="shared" si="11"/>
        <v>9化学12</v>
      </c>
      <c r="C157" s="20" t="s">
        <v>61</v>
      </c>
      <c r="D157" s="24">
        <f>COUNTIFS($C$2:C157,C157)</f>
        <v>12</v>
      </c>
      <c r="E157" s="25">
        <v>75</v>
      </c>
      <c r="F157" s="25">
        <v>76</v>
      </c>
      <c r="G157" s="25">
        <v>73</v>
      </c>
      <c r="H157" s="25">
        <v>70</v>
      </c>
      <c r="I157" s="25">
        <v>73</v>
      </c>
      <c r="J157" s="31">
        <f t="shared" si="12"/>
        <v>76</v>
      </c>
      <c r="K157" s="31">
        <f t="shared" si="13"/>
        <v>70</v>
      </c>
      <c r="L157" s="32">
        <f t="shared" si="14"/>
        <v>73.67</v>
      </c>
      <c r="M157" s="23">
        <f t="shared" si="15"/>
        <v>367</v>
      </c>
      <c r="Q157" s="36"/>
      <c r="R157" s="36"/>
    </row>
    <row r="158" spans="2:18" ht="24" hidden="1" customHeight="1" x14ac:dyDescent="0.15">
      <c r="B158" s="20" t="str">
        <f t="shared" si="11"/>
        <v>9化学13</v>
      </c>
      <c r="C158" s="20" t="s">
        <v>61</v>
      </c>
      <c r="D158" s="24">
        <f>COUNTIFS($C$2:C158,C158)</f>
        <v>13</v>
      </c>
      <c r="E158" s="25">
        <v>80</v>
      </c>
      <c r="F158" s="25">
        <v>81</v>
      </c>
      <c r="G158" s="25">
        <v>78</v>
      </c>
      <c r="H158" s="25">
        <v>74</v>
      </c>
      <c r="I158" s="25">
        <v>83</v>
      </c>
      <c r="J158" s="31">
        <f t="shared" si="12"/>
        <v>83</v>
      </c>
      <c r="K158" s="31">
        <f t="shared" si="13"/>
        <v>74</v>
      </c>
      <c r="L158" s="32">
        <f t="shared" si="14"/>
        <v>79.67</v>
      </c>
      <c r="M158" s="23">
        <f t="shared" si="15"/>
        <v>396</v>
      </c>
      <c r="Q158" s="36"/>
      <c r="R158" s="36"/>
    </row>
    <row r="159" spans="2:18" ht="24" hidden="1" customHeight="1" x14ac:dyDescent="0.15">
      <c r="B159" s="20" t="str">
        <f t="shared" si="11"/>
        <v>a生物1</v>
      </c>
      <c r="C159" s="20" t="s">
        <v>62</v>
      </c>
      <c r="D159" s="24">
        <f>COUNTIFS($C$2:C159,C159)</f>
        <v>1</v>
      </c>
      <c r="E159" s="25">
        <v>80</v>
      </c>
      <c r="F159" s="25">
        <v>86</v>
      </c>
      <c r="G159" s="25">
        <v>82</v>
      </c>
      <c r="H159" s="25">
        <v>86</v>
      </c>
      <c r="I159" s="25">
        <v>86</v>
      </c>
      <c r="J159" s="31">
        <f t="shared" si="12"/>
        <v>86</v>
      </c>
      <c r="K159" s="31">
        <f t="shared" si="13"/>
        <v>80</v>
      </c>
      <c r="L159" s="32">
        <f t="shared" si="14"/>
        <v>84.67</v>
      </c>
      <c r="M159" s="23">
        <f t="shared" si="15"/>
        <v>420</v>
      </c>
      <c r="Q159" s="36"/>
      <c r="R159" s="36"/>
    </row>
    <row r="160" spans="2:18" ht="24" hidden="1" customHeight="1" x14ac:dyDescent="0.15">
      <c r="B160" s="20" t="str">
        <f t="shared" si="11"/>
        <v>a生物2</v>
      </c>
      <c r="C160" s="20" t="s">
        <v>62</v>
      </c>
      <c r="D160" s="24">
        <f>COUNTIFS($C$2:C160,C160)</f>
        <v>2</v>
      </c>
      <c r="E160" s="25">
        <v>86</v>
      </c>
      <c r="F160" s="25">
        <v>84</v>
      </c>
      <c r="G160" s="25">
        <v>92</v>
      </c>
      <c r="H160" s="25">
        <v>91</v>
      </c>
      <c r="I160" s="25">
        <v>87</v>
      </c>
      <c r="J160" s="31">
        <f t="shared" si="12"/>
        <v>92</v>
      </c>
      <c r="K160" s="31">
        <f t="shared" si="13"/>
        <v>84</v>
      </c>
      <c r="L160" s="32">
        <f t="shared" si="14"/>
        <v>88</v>
      </c>
      <c r="M160" s="23">
        <f t="shared" si="15"/>
        <v>440</v>
      </c>
      <c r="Q160" s="36"/>
      <c r="R160" s="36"/>
    </row>
    <row r="161" spans="2:18" ht="24" hidden="1" customHeight="1" x14ac:dyDescent="0.15">
      <c r="B161" s="20" t="str">
        <f t="shared" si="11"/>
        <v>a生物3</v>
      </c>
      <c r="C161" s="20" t="s">
        <v>62</v>
      </c>
      <c r="D161" s="24">
        <f>COUNTIFS($C$2:C161,C161)</f>
        <v>3</v>
      </c>
      <c r="E161" s="25">
        <v>87</v>
      </c>
      <c r="F161" s="25">
        <v>85</v>
      </c>
      <c r="G161" s="25">
        <v>85</v>
      </c>
      <c r="H161" s="25">
        <v>83</v>
      </c>
      <c r="I161" s="25">
        <v>89</v>
      </c>
      <c r="J161" s="31">
        <f t="shared" si="12"/>
        <v>89</v>
      </c>
      <c r="K161" s="31">
        <f t="shared" si="13"/>
        <v>83</v>
      </c>
      <c r="L161" s="32">
        <f t="shared" si="14"/>
        <v>85.67</v>
      </c>
      <c r="M161" s="23">
        <f t="shared" si="15"/>
        <v>429</v>
      </c>
      <c r="Q161" s="36"/>
      <c r="R161" s="36"/>
    </row>
    <row r="162" spans="2:18" ht="24" hidden="1" customHeight="1" x14ac:dyDescent="0.15">
      <c r="B162" s="20" t="str">
        <f t="shared" si="11"/>
        <v>a生物4</v>
      </c>
      <c r="C162" s="20" t="s">
        <v>62</v>
      </c>
      <c r="D162" s="24">
        <f>COUNTIFS($C$2:C162,C162)</f>
        <v>4</v>
      </c>
      <c r="E162" s="25">
        <v>94</v>
      </c>
      <c r="F162" s="25">
        <v>90</v>
      </c>
      <c r="G162" s="25">
        <v>88</v>
      </c>
      <c r="H162" s="25">
        <v>86</v>
      </c>
      <c r="I162" s="25">
        <v>80</v>
      </c>
      <c r="J162" s="31">
        <f t="shared" si="12"/>
        <v>94</v>
      </c>
      <c r="K162" s="31">
        <f t="shared" si="13"/>
        <v>80</v>
      </c>
      <c r="L162" s="32">
        <f t="shared" si="14"/>
        <v>88</v>
      </c>
      <c r="M162" s="23">
        <f t="shared" si="15"/>
        <v>438</v>
      </c>
      <c r="Q162" s="36"/>
      <c r="R162" s="36"/>
    </row>
    <row r="163" spans="2:18" ht="24" hidden="1" customHeight="1" x14ac:dyDescent="0.15">
      <c r="B163" s="20" t="str">
        <f t="shared" si="11"/>
        <v>a生物5</v>
      </c>
      <c r="C163" s="20" t="s">
        <v>62</v>
      </c>
      <c r="D163" s="24">
        <f>COUNTIFS($C$2:C163,C163)</f>
        <v>5</v>
      </c>
      <c r="E163" s="25">
        <v>79</v>
      </c>
      <c r="F163" s="25">
        <v>77</v>
      </c>
      <c r="G163" s="25">
        <v>84</v>
      </c>
      <c r="H163" s="25">
        <v>84</v>
      </c>
      <c r="I163" s="25">
        <v>86</v>
      </c>
      <c r="J163" s="31">
        <f t="shared" si="12"/>
        <v>86</v>
      </c>
      <c r="K163" s="31">
        <f t="shared" si="13"/>
        <v>77</v>
      </c>
      <c r="L163" s="32">
        <f t="shared" si="14"/>
        <v>82.33</v>
      </c>
      <c r="M163" s="23">
        <f t="shared" si="15"/>
        <v>410</v>
      </c>
      <c r="Q163" s="36"/>
      <c r="R163" s="36"/>
    </row>
    <row r="164" spans="2:18" ht="24" hidden="1" customHeight="1" x14ac:dyDescent="0.15">
      <c r="B164" s="20" t="str">
        <f t="shared" si="11"/>
        <v>a生物6</v>
      </c>
      <c r="C164" s="20" t="s">
        <v>62</v>
      </c>
      <c r="D164" s="24">
        <f>COUNTIFS($C$2:C164,C164)</f>
        <v>6</v>
      </c>
      <c r="E164" s="25">
        <v>85</v>
      </c>
      <c r="F164" s="25">
        <v>88</v>
      </c>
      <c r="G164" s="25">
        <v>88</v>
      </c>
      <c r="H164" s="25">
        <v>90</v>
      </c>
      <c r="I164" s="25">
        <v>87</v>
      </c>
      <c r="J164" s="31">
        <f t="shared" si="12"/>
        <v>90</v>
      </c>
      <c r="K164" s="31">
        <f t="shared" si="13"/>
        <v>85</v>
      </c>
      <c r="L164" s="32">
        <f t="shared" si="14"/>
        <v>87.67</v>
      </c>
      <c r="M164" s="23">
        <f t="shared" si="15"/>
        <v>438</v>
      </c>
      <c r="Q164" s="36"/>
      <c r="R164" s="36"/>
    </row>
    <row r="165" spans="2:18" ht="24" hidden="1" customHeight="1" x14ac:dyDescent="0.15">
      <c r="B165" s="20" t="str">
        <f t="shared" si="11"/>
        <v>a生物7</v>
      </c>
      <c r="C165" s="20" t="s">
        <v>62</v>
      </c>
      <c r="D165" s="24">
        <f>COUNTIFS($C$2:C165,C165)</f>
        <v>7</v>
      </c>
      <c r="E165" s="25">
        <v>83</v>
      </c>
      <c r="F165" s="25">
        <v>94</v>
      </c>
      <c r="G165" s="25">
        <v>85</v>
      </c>
      <c r="H165" s="25">
        <v>84</v>
      </c>
      <c r="I165" s="25">
        <v>87</v>
      </c>
      <c r="J165" s="31">
        <f t="shared" si="12"/>
        <v>94</v>
      </c>
      <c r="K165" s="31">
        <f t="shared" si="13"/>
        <v>83</v>
      </c>
      <c r="L165" s="32">
        <f t="shared" si="14"/>
        <v>85.33</v>
      </c>
      <c r="M165" s="23">
        <f t="shared" si="15"/>
        <v>433</v>
      </c>
      <c r="Q165" s="36"/>
      <c r="R165" s="36"/>
    </row>
    <row r="166" spans="2:18" ht="24" hidden="1" customHeight="1" x14ac:dyDescent="0.15">
      <c r="B166" s="20" t="str">
        <f t="shared" si="11"/>
        <v>a生物8</v>
      </c>
      <c r="C166" s="20" t="s">
        <v>62</v>
      </c>
      <c r="D166" s="24">
        <f>COUNTIFS($C$2:C166,C166)</f>
        <v>8</v>
      </c>
      <c r="E166" s="25">
        <v>84</v>
      </c>
      <c r="F166" s="25">
        <v>86</v>
      </c>
      <c r="G166" s="25">
        <v>84</v>
      </c>
      <c r="H166" s="25">
        <v>78</v>
      </c>
      <c r="I166" s="25">
        <v>86</v>
      </c>
      <c r="J166" s="31">
        <f t="shared" si="12"/>
        <v>86</v>
      </c>
      <c r="K166" s="31">
        <f t="shared" si="13"/>
        <v>78</v>
      </c>
      <c r="L166" s="32">
        <f t="shared" si="14"/>
        <v>84.67</v>
      </c>
      <c r="M166" s="23">
        <f t="shared" si="15"/>
        <v>418</v>
      </c>
      <c r="Q166" s="36"/>
      <c r="R166" s="36"/>
    </row>
    <row r="167" spans="2:18" ht="24" hidden="1" customHeight="1" x14ac:dyDescent="0.15">
      <c r="B167" s="20" t="str">
        <f t="shared" si="11"/>
        <v>a生物9</v>
      </c>
      <c r="C167" s="20" t="s">
        <v>62</v>
      </c>
      <c r="D167" s="24">
        <f>COUNTIFS($C$2:C167,C167)</f>
        <v>9</v>
      </c>
      <c r="E167" s="25">
        <v>81</v>
      </c>
      <c r="F167" s="25">
        <v>85</v>
      </c>
      <c r="G167" s="25">
        <v>81</v>
      </c>
      <c r="H167" s="25">
        <v>87</v>
      </c>
      <c r="I167" s="25">
        <v>85</v>
      </c>
      <c r="J167" s="31">
        <f t="shared" si="12"/>
        <v>87</v>
      </c>
      <c r="K167" s="31">
        <f t="shared" si="13"/>
        <v>81</v>
      </c>
      <c r="L167" s="32">
        <f t="shared" si="14"/>
        <v>83.67</v>
      </c>
      <c r="M167" s="23">
        <f t="shared" si="15"/>
        <v>419</v>
      </c>
      <c r="Q167" s="36"/>
      <c r="R167" s="36"/>
    </row>
    <row r="168" spans="2:18" ht="24" hidden="1" customHeight="1" x14ac:dyDescent="0.15">
      <c r="B168" s="20" t="str">
        <f t="shared" si="11"/>
        <v>a生物10</v>
      </c>
      <c r="C168" s="20" t="s">
        <v>62</v>
      </c>
      <c r="D168" s="24">
        <f>COUNTIFS($C$2:C168,C168)</f>
        <v>10</v>
      </c>
      <c r="E168" s="25">
        <v>87</v>
      </c>
      <c r="F168" s="25">
        <v>86</v>
      </c>
      <c r="G168" s="25">
        <v>81</v>
      </c>
      <c r="H168" s="25">
        <v>84</v>
      </c>
      <c r="I168" s="25">
        <v>87</v>
      </c>
      <c r="J168" s="31">
        <f t="shared" si="12"/>
        <v>87</v>
      </c>
      <c r="K168" s="31">
        <f t="shared" si="13"/>
        <v>81</v>
      </c>
      <c r="L168" s="32">
        <f t="shared" si="14"/>
        <v>85.67</v>
      </c>
      <c r="M168" s="23">
        <f t="shared" si="15"/>
        <v>425</v>
      </c>
      <c r="Q168" s="36"/>
      <c r="R168" s="36"/>
    </row>
    <row r="169" spans="2:18" ht="24" hidden="1" customHeight="1" x14ac:dyDescent="0.15">
      <c r="B169" s="20" t="str">
        <f t="shared" si="11"/>
        <v>a生物11</v>
      </c>
      <c r="C169" s="20" t="s">
        <v>62</v>
      </c>
      <c r="D169" s="24">
        <f>COUNTIFS($C$2:C169,C169)</f>
        <v>11</v>
      </c>
      <c r="E169" s="25">
        <v>84</v>
      </c>
      <c r="F169" s="25">
        <v>87</v>
      </c>
      <c r="G169" s="25">
        <v>85</v>
      </c>
      <c r="H169" s="25">
        <v>91</v>
      </c>
      <c r="I169" s="25">
        <v>88</v>
      </c>
      <c r="J169" s="31">
        <f t="shared" si="12"/>
        <v>91</v>
      </c>
      <c r="K169" s="31">
        <f t="shared" si="13"/>
        <v>84</v>
      </c>
      <c r="L169" s="32">
        <f t="shared" si="14"/>
        <v>86.67</v>
      </c>
      <c r="M169" s="23">
        <f t="shared" si="15"/>
        <v>435</v>
      </c>
      <c r="Q169" s="36"/>
      <c r="R169" s="36"/>
    </row>
    <row r="170" spans="2:18" ht="24" hidden="1" customHeight="1" x14ac:dyDescent="0.15">
      <c r="B170" s="20" t="str">
        <f t="shared" si="11"/>
        <v>a生物12</v>
      </c>
      <c r="C170" s="20" t="s">
        <v>62</v>
      </c>
      <c r="D170" s="24">
        <f>COUNTIFS($C$2:C170,C170)</f>
        <v>12</v>
      </c>
      <c r="E170" s="25">
        <v>81</v>
      </c>
      <c r="F170" s="25">
        <v>83</v>
      </c>
      <c r="G170" s="25">
        <v>85</v>
      </c>
      <c r="H170" s="25">
        <v>83</v>
      </c>
      <c r="I170" s="25">
        <v>85</v>
      </c>
      <c r="J170" s="31">
        <f t="shared" si="12"/>
        <v>85</v>
      </c>
      <c r="K170" s="31">
        <f t="shared" si="13"/>
        <v>81</v>
      </c>
      <c r="L170" s="32">
        <f t="shared" si="14"/>
        <v>83.67</v>
      </c>
      <c r="M170" s="23">
        <f t="shared" si="15"/>
        <v>417</v>
      </c>
      <c r="Q170" s="36"/>
      <c r="R170" s="36"/>
    </row>
    <row r="171" spans="2:18" ht="24" hidden="1" customHeight="1" x14ac:dyDescent="0.15">
      <c r="B171" s="20" t="str">
        <f t="shared" si="11"/>
        <v>a生物13</v>
      </c>
      <c r="C171" s="20" t="s">
        <v>62</v>
      </c>
      <c r="D171" s="24">
        <f>COUNTIFS($C$2:C171,C171)</f>
        <v>13</v>
      </c>
      <c r="E171" s="25">
        <v>84</v>
      </c>
      <c r="F171" s="25">
        <v>86</v>
      </c>
      <c r="G171" s="25">
        <v>86</v>
      </c>
      <c r="H171" s="25">
        <v>84</v>
      </c>
      <c r="I171" s="25">
        <v>86</v>
      </c>
      <c r="J171" s="31">
        <f t="shared" si="12"/>
        <v>86</v>
      </c>
      <c r="K171" s="31">
        <f t="shared" si="13"/>
        <v>84</v>
      </c>
      <c r="L171" s="32">
        <f t="shared" si="14"/>
        <v>85.33</v>
      </c>
      <c r="M171" s="23">
        <f t="shared" si="15"/>
        <v>426</v>
      </c>
      <c r="Q171" s="36"/>
      <c r="R171" s="36"/>
    </row>
    <row r="172" spans="2:18" ht="24" hidden="1" customHeight="1" x14ac:dyDescent="0.15">
      <c r="B172" s="20" t="str">
        <f t="shared" si="11"/>
        <v>a生物14</v>
      </c>
      <c r="C172" s="20" t="s">
        <v>62</v>
      </c>
      <c r="D172" s="24">
        <f>COUNTIFS($C$2:C172,C172)</f>
        <v>14</v>
      </c>
      <c r="E172" s="25">
        <v>83</v>
      </c>
      <c r="F172" s="25">
        <v>85</v>
      </c>
      <c r="G172" s="25">
        <v>85</v>
      </c>
      <c r="H172" s="25">
        <v>82</v>
      </c>
      <c r="I172" s="25">
        <v>84</v>
      </c>
      <c r="J172" s="31">
        <f t="shared" si="12"/>
        <v>85</v>
      </c>
      <c r="K172" s="31">
        <f t="shared" si="13"/>
        <v>82</v>
      </c>
      <c r="L172" s="32">
        <f t="shared" si="14"/>
        <v>84</v>
      </c>
      <c r="M172" s="23">
        <f t="shared" si="15"/>
        <v>419</v>
      </c>
      <c r="Q172" s="36"/>
      <c r="R172" s="36"/>
    </row>
    <row r="173" spans="2:18" ht="24" hidden="1" customHeight="1" x14ac:dyDescent="0.15">
      <c r="B173" s="20" t="str">
        <f t="shared" si="11"/>
        <v>a生物15</v>
      </c>
      <c r="C173" s="20" t="s">
        <v>62</v>
      </c>
      <c r="D173" s="24">
        <f>COUNTIFS($C$2:C173,C173)</f>
        <v>15</v>
      </c>
      <c r="E173" s="25">
        <v>84</v>
      </c>
      <c r="F173" s="25">
        <v>83</v>
      </c>
      <c r="G173" s="25">
        <v>82</v>
      </c>
      <c r="H173" s="25">
        <v>85</v>
      </c>
      <c r="I173" s="25">
        <v>85</v>
      </c>
      <c r="J173" s="31">
        <f t="shared" si="12"/>
        <v>85</v>
      </c>
      <c r="K173" s="31">
        <f t="shared" si="13"/>
        <v>82</v>
      </c>
      <c r="L173" s="32">
        <f t="shared" si="14"/>
        <v>84</v>
      </c>
      <c r="M173" s="23">
        <f t="shared" si="15"/>
        <v>419</v>
      </c>
      <c r="Q173" s="36"/>
      <c r="R173" s="36"/>
    </row>
    <row r="174" spans="2:18" ht="24" hidden="1" customHeight="1" x14ac:dyDescent="0.15">
      <c r="B174" s="20" t="str">
        <f t="shared" si="11"/>
        <v>a生物16</v>
      </c>
      <c r="C174" s="20" t="s">
        <v>62</v>
      </c>
      <c r="D174" s="24">
        <f>COUNTIFS($C$2:C174,C174)</f>
        <v>16</v>
      </c>
      <c r="E174" s="25">
        <v>90</v>
      </c>
      <c r="F174" s="25">
        <v>87</v>
      </c>
      <c r="G174" s="25">
        <v>90</v>
      </c>
      <c r="H174" s="25">
        <v>88</v>
      </c>
      <c r="I174" s="25">
        <v>87</v>
      </c>
      <c r="J174" s="31">
        <f t="shared" si="12"/>
        <v>90</v>
      </c>
      <c r="K174" s="31">
        <f t="shared" si="13"/>
        <v>87</v>
      </c>
      <c r="L174" s="32">
        <f t="shared" si="14"/>
        <v>88.33</v>
      </c>
      <c r="M174" s="23">
        <f t="shared" si="15"/>
        <v>442</v>
      </c>
      <c r="Q174" s="36"/>
      <c r="R174" s="36"/>
    </row>
    <row r="175" spans="2:18" ht="24" hidden="1" customHeight="1" x14ac:dyDescent="0.15">
      <c r="B175" s="20" t="str">
        <f t="shared" si="11"/>
        <v>a生物17</v>
      </c>
      <c r="C175" s="20" t="s">
        <v>62</v>
      </c>
      <c r="D175" s="24">
        <f>COUNTIFS($C$2:C175,C175)</f>
        <v>17</v>
      </c>
      <c r="E175" s="25">
        <v>82</v>
      </c>
      <c r="F175" s="25">
        <v>83</v>
      </c>
      <c r="G175" s="25">
        <v>84</v>
      </c>
      <c r="H175" s="25">
        <v>85</v>
      </c>
      <c r="I175" s="25">
        <v>88</v>
      </c>
      <c r="J175" s="31">
        <f t="shared" si="12"/>
        <v>88</v>
      </c>
      <c r="K175" s="31">
        <f t="shared" si="13"/>
        <v>82</v>
      </c>
      <c r="L175" s="32">
        <f t="shared" si="14"/>
        <v>84</v>
      </c>
      <c r="M175" s="23">
        <f t="shared" si="15"/>
        <v>422</v>
      </c>
      <c r="Q175" s="36"/>
      <c r="R175" s="36"/>
    </row>
    <row r="176" spans="2:18" ht="24" hidden="1" customHeight="1" x14ac:dyDescent="0.15">
      <c r="B176" s="20" t="str">
        <f t="shared" si="11"/>
        <v>b体育1</v>
      </c>
      <c r="C176" s="20" t="s">
        <v>46</v>
      </c>
      <c r="D176" s="24">
        <f>COUNTIFS($C$2:C176,C176)</f>
        <v>1</v>
      </c>
      <c r="E176" s="25">
        <v>83</v>
      </c>
      <c r="F176" s="25">
        <v>82</v>
      </c>
      <c r="G176" s="25">
        <v>89</v>
      </c>
      <c r="H176" s="25">
        <v>83</v>
      </c>
      <c r="I176" s="25">
        <v>88</v>
      </c>
      <c r="J176" s="31">
        <f t="shared" si="12"/>
        <v>89</v>
      </c>
      <c r="K176" s="31">
        <f t="shared" si="13"/>
        <v>82</v>
      </c>
      <c r="L176" s="32">
        <f t="shared" si="14"/>
        <v>84.67</v>
      </c>
      <c r="M176" s="23">
        <f t="shared" si="15"/>
        <v>425</v>
      </c>
      <c r="Q176" s="36"/>
      <c r="R176" s="36"/>
    </row>
    <row r="177" spans="2:18" ht="24" hidden="1" customHeight="1" x14ac:dyDescent="0.15">
      <c r="B177" s="20" t="str">
        <f t="shared" si="11"/>
        <v>b体育2</v>
      </c>
      <c r="C177" s="20" t="s">
        <v>46</v>
      </c>
      <c r="D177" s="24">
        <f>COUNTIFS($C$2:C177,C177)</f>
        <v>2</v>
      </c>
      <c r="E177" s="25">
        <v>89</v>
      </c>
      <c r="F177" s="25">
        <v>84</v>
      </c>
      <c r="G177" s="25">
        <v>85</v>
      </c>
      <c r="H177" s="25">
        <v>84</v>
      </c>
      <c r="I177" s="25">
        <v>79</v>
      </c>
      <c r="J177" s="31">
        <f t="shared" si="12"/>
        <v>89</v>
      </c>
      <c r="K177" s="31">
        <f t="shared" si="13"/>
        <v>79</v>
      </c>
      <c r="L177" s="32">
        <f t="shared" si="14"/>
        <v>84.33</v>
      </c>
      <c r="M177" s="23">
        <f t="shared" si="15"/>
        <v>421</v>
      </c>
      <c r="Q177" s="36"/>
      <c r="R177" s="36"/>
    </row>
    <row r="178" spans="2:18" ht="24" hidden="1" customHeight="1" x14ac:dyDescent="0.15">
      <c r="B178" s="20" t="str">
        <f t="shared" si="11"/>
        <v>b体育3</v>
      </c>
      <c r="C178" s="20" t="s">
        <v>46</v>
      </c>
      <c r="D178" s="24">
        <f>COUNTIFS($C$2:C178,C178)</f>
        <v>3</v>
      </c>
      <c r="E178" s="25">
        <v>80</v>
      </c>
      <c r="F178" s="25">
        <v>81</v>
      </c>
      <c r="G178" s="25">
        <v>78</v>
      </c>
      <c r="H178" s="25">
        <v>75</v>
      </c>
      <c r="I178" s="25">
        <v>78</v>
      </c>
      <c r="J178" s="31">
        <f t="shared" si="12"/>
        <v>81</v>
      </c>
      <c r="K178" s="31">
        <f t="shared" si="13"/>
        <v>75</v>
      </c>
      <c r="L178" s="32">
        <f t="shared" si="14"/>
        <v>78.67</v>
      </c>
      <c r="M178" s="23">
        <f t="shared" si="15"/>
        <v>392</v>
      </c>
      <c r="Q178" s="36"/>
      <c r="R178" s="36"/>
    </row>
    <row r="179" spans="2:18" ht="24" hidden="1" customHeight="1" x14ac:dyDescent="0.15">
      <c r="B179" s="20" t="str">
        <f t="shared" si="11"/>
        <v>b体育4</v>
      </c>
      <c r="C179" s="20" t="s">
        <v>46</v>
      </c>
      <c r="D179" s="24">
        <f>COUNTIFS($C$2:C179,C179)</f>
        <v>4</v>
      </c>
      <c r="E179" s="25">
        <v>76</v>
      </c>
      <c r="F179" s="25">
        <v>75</v>
      </c>
      <c r="G179" s="25">
        <v>80</v>
      </c>
      <c r="H179" s="25">
        <v>74</v>
      </c>
      <c r="I179" s="25">
        <v>75</v>
      </c>
      <c r="J179" s="31">
        <f t="shared" si="12"/>
        <v>80</v>
      </c>
      <c r="K179" s="31">
        <f t="shared" si="13"/>
        <v>74</v>
      </c>
      <c r="L179" s="32">
        <f t="shared" si="14"/>
        <v>75.33</v>
      </c>
      <c r="M179" s="23">
        <f t="shared" si="15"/>
        <v>380</v>
      </c>
      <c r="Q179" s="36"/>
      <c r="R179" s="36"/>
    </row>
    <row r="180" spans="2:18" ht="24" hidden="1" customHeight="1" x14ac:dyDescent="0.15">
      <c r="B180" s="20" t="str">
        <f t="shared" si="11"/>
        <v>b体育5</v>
      </c>
      <c r="C180" s="20" t="s">
        <v>46</v>
      </c>
      <c r="D180" s="24">
        <f>COUNTIFS($C$2:C180,C180)</f>
        <v>5</v>
      </c>
      <c r="E180" s="25">
        <v>86</v>
      </c>
      <c r="F180" s="25">
        <v>85</v>
      </c>
      <c r="G180" s="25">
        <v>87</v>
      </c>
      <c r="H180" s="25">
        <v>79</v>
      </c>
      <c r="I180" s="25">
        <v>89</v>
      </c>
      <c r="J180" s="31">
        <f t="shared" si="12"/>
        <v>89</v>
      </c>
      <c r="K180" s="31">
        <f t="shared" si="13"/>
        <v>79</v>
      </c>
      <c r="L180" s="32">
        <f t="shared" si="14"/>
        <v>86</v>
      </c>
      <c r="M180" s="23">
        <f t="shared" si="15"/>
        <v>426</v>
      </c>
      <c r="Q180" s="36"/>
      <c r="R180" s="36"/>
    </row>
    <row r="181" spans="2:18" ht="24" hidden="1" customHeight="1" x14ac:dyDescent="0.15">
      <c r="B181" s="20" t="str">
        <f t="shared" si="11"/>
        <v>b体育6</v>
      </c>
      <c r="C181" s="20" t="s">
        <v>46</v>
      </c>
      <c r="D181" s="24">
        <f>COUNTIFS($C$2:C181,C181)</f>
        <v>6</v>
      </c>
      <c r="E181" s="25">
        <v>78</v>
      </c>
      <c r="F181" s="25">
        <v>78</v>
      </c>
      <c r="G181" s="25">
        <v>85</v>
      </c>
      <c r="H181" s="25">
        <v>77</v>
      </c>
      <c r="I181" s="25">
        <v>76</v>
      </c>
      <c r="J181" s="31">
        <f t="shared" si="12"/>
        <v>85</v>
      </c>
      <c r="K181" s="31">
        <f t="shared" si="13"/>
        <v>76</v>
      </c>
      <c r="L181" s="32">
        <f t="shared" si="14"/>
        <v>77.67</v>
      </c>
      <c r="M181" s="23">
        <f t="shared" si="15"/>
        <v>394</v>
      </c>
      <c r="Q181" s="36"/>
      <c r="R181" s="36"/>
    </row>
    <row r="182" spans="2:18" ht="24" hidden="1" customHeight="1" x14ac:dyDescent="0.15">
      <c r="B182" s="20" t="str">
        <f t="shared" si="11"/>
        <v>b体育7</v>
      </c>
      <c r="C182" s="20" t="s">
        <v>46</v>
      </c>
      <c r="D182" s="24">
        <f>COUNTIFS($C$2:C182,C182)</f>
        <v>7</v>
      </c>
      <c r="E182" s="25">
        <v>81</v>
      </c>
      <c r="F182" s="25">
        <v>76</v>
      </c>
      <c r="G182" s="25">
        <v>80</v>
      </c>
      <c r="H182" s="25">
        <v>78</v>
      </c>
      <c r="I182" s="25">
        <v>74</v>
      </c>
      <c r="J182" s="31">
        <f t="shared" si="12"/>
        <v>81</v>
      </c>
      <c r="K182" s="31">
        <f t="shared" si="13"/>
        <v>74</v>
      </c>
      <c r="L182" s="32">
        <f t="shared" si="14"/>
        <v>78</v>
      </c>
      <c r="M182" s="23">
        <f t="shared" si="15"/>
        <v>389</v>
      </c>
      <c r="Q182" s="36"/>
      <c r="R182" s="36"/>
    </row>
    <row r="183" spans="2:18" ht="24" hidden="1" customHeight="1" x14ac:dyDescent="0.15">
      <c r="B183" s="20" t="str">
        <f t="shared" si="11"/>
        <v>b体育8</v>
      </c>
      <c r="C183" s="20" t="s">
        <v>46</v>
      </c>
      <c r="D183" s="41">
        <f>COUNTIFS($C$2:C183,C183)</f>
        <v>8</v>
      </c>
      <c r="E183" s="42"/>
      <c r="F183" s="42"/>
      <c r="G183" s="42"/>
      <c r="H183" s="42"/>
      <c r="I183" s="42"/>
      <c r="J183" s="43">
        <f t="shared" si="12"/>
        <v>0</v>
      </c>
      <c r="K183" s="43">
        <f t="shared" si="13"/>
        <v>0</v>
      </c>
      <c r="L183" s="44" t="e">
        <f t="shared" si="14"/>
        <v>#DIV/0!</v>
      </c>
      <c r="M183" s="23">
        <f t="shared" si="15"/>
        <v>0</v>
      </c>
      <c r="N183" s="23" t="s">
        <v>349</v>
      </c>
      <c r="Q183" s="36"/>
      <c r="R183" s="36"/>
    </row>
    <row r="184" spans="2:18" ht="24" hidden="1" customHeight="1" x14ac:dyDescent="0.15">
      <c r="B184" s="20" t="str">
        <f t="shared" si="11"/>
        <v>b体育9</v>
      </c>
      <c r="C184" s="20" t="s">
        <v>46</v>
      </c>
      <c r="D184" s="24">
        <f>COUNTIFS($C$2:C184,C184)</f>
        <v>9</v>
      </c>
      <c r="E184" s="25">
        <v>78</v>
      </c>
      <c r="F184" s="25">
        <v>74</v>
      </c>
      <c r="G184" s="25">
        <v>86</v>
      </c>
      <c r="H184" s="25">
        <v>83</v>
      </c>
      <c r="I184" s="25">
        <v>78</v>
      </c>
      <c r="J184" s="31">
        <f t="shared" si="12"/>
        <v>86</v>
      </c>
      <c r="K184" s="31">
        <f t="shared" si="13"/>
        <v>74</v>
      </c>
      <c r="L184" s="32">
        <f t="shared" si="14"/>
        <v>79.67</v>
      </c>
      <c r="M184" s="23">
        <f t="shared" si="15"/>
        <v>399</v>
      </c>
      <c r="Q184" s="36"/>
      <c r="R184" s="36"/>
    </row>
    <row r="185" spans="2:18" ht="24" hidden="1" customHeight="1" x14ac:dyDescent="0.15">
      <c r="B185" s="20" t="str">
        <f t="shared" ref="B185:B240" si="16">C185&amp;D185</f>
        <v>b体育10</v>
      </c>
      <c r="C185" s="20" t="s">
        <v>46</v>
      </c>
      <c r="D185" s="24">
        <f>COUNTIFS($C$2:C185,C185)</f>
        <v>10</v>
      </c>
      <c r="E185" s="25">
        <v>82</v>
      </c>
      <c r="F185" s="25">
        <v>80</v>
      </c>
      <c r="G185" s="25">
        <v>83</v>
      </c>
      <c r="H185" s="25">
        <v>80</v>
      </c>
      <c r="I185" s="25">
        <v>79</v>
      </c>
      <c r="J185" s="31">
        <f t="shared" si="12"/>
        <v>83</v>
      </c>
      <c r="K185" s="31">
        <f t="shared" si="13"/>
        <v>79</v>
      </c>
      <c r="L185" s="32">
        <f t="shared" si="14"/>
        <v>80.67</v>
      </c>
      <c r="M185" s="23">
        <f t="shared" si="15"/>
        <v>404</v>
      </c>
      <c r="Q185" s="36"/>
      <c r="R185" s="36"/>
    </row>
    <row r="186" spans="2:18" ht="24" hidden="1" customHeight="1" x14ac:dyDescent="0.15">
      <c r="B186" s="20" t="str">
        <f t="shared" si="16"/>
        <v>b体育11</v>
      </c>
      <c r="C186" s="20" t="s">
        <v>46</v>
      </c>
      <c r="D186" s="24">
        <f>COUNTIFS($C$2:C186,C186)</f>
        <v>11</v>
      </c>
      <c r="E186" s="25">
        <v>90</v>
      </c>
      <c r="F186" s="25">
        <v>89</v>
      </c>
      <c r="G186" s="25">
        <v>93</v>
      </c>
      <c r="H186" s="25">
        <v>87</v>
      </c>
      <c r="I186" s="25">
        <v>91</v>
      </c>
      <c r="J186" s="31">
        <f t="shared" si="12"/>
        <v>93</v>
      </c>
      <c r="K186" s="31">
        <f t="shared" si="13"/>
        <v>87</v>
      </c>
      <c r="L186" s="32">
        <f t="shared" si="14"/>
        <v>90</v>
      </c>
      <c r="M186" s="23">
        <f t="shared" si="15"/>
        <v>450</v>
      </c>
      <c r="Q186" s="36"/>
      <c r="R186" s="36"/>
    </row>
    <row r="187" spans="2:18" ht="24" hidden="1" customHeight="1" x14ac:dyDescent="0.15">
      <c r="B187" s="20" t="str">
        <f t="shared" si="16"/>
        <v>c音乐1</v>
      </c>
      <c r="C187" s="20" t="s">
        <v>47</v>
      </c>
      <c r="D187" s="24">
        <f>COUNTIFS($C$2:C187,C187)</f>
        <v>1</v>
      </c>
      <c r="E187" s="25">
        <v>85</v>
      </c>
      <c r="F187" s="25">
        <v>88</v>
      </c>
      <c r="G187" s="25">
        <v>90</v>
      </c>
      <c r="H187" s="25">
        <v>89</v>
      </c>
      <c r="I187" s="25">
        <v>91</v>
      </c>
      <c r="J187" s="31">
        <f t="shared" si="12"/>
        <v>91</v>
      </c>
      <c r="K187" s="31">
        <f t="shared" si="13"/>
        <v>85</v>
      </c>
      <c r="L187" s="32">
        <f t="shared" si="14"/>
        <v>89</v>
      </c>
      <c r="M187" s="23">
        <f t="shared" si="15"/>
        <v>443</v>
      </c>
      <c r="Q187" s="36"/>
      <c r="R187" s="36"/>
    </row>
    <row r="188" spans="2:18" ht="24" hidden="1" customHeight="1" x14ac:dyDescent="0.15">
      <c r="B188" s="20" t="str">
        <f t="shared" si="16"/>
        <v>c音乐2</v>
      </c>
      <c r="C188" s="20" t="s">
        <v>47</v>
      </c>
      <c r="D188" s="24">
        <f>COUNTIFS($C$2:C188,C188)</f>
        <v>2</v>
      </c>
      <c r="E188" s="25">
        <v>89</v>
      </c>
      <c r="F188" s="25">
        <v>83</v>
      </c>
      <c r="G188" s="25">
        <v>82</v>
      </c>
      <c r="H188" s="25">
        <v>84</v>
      </c>
      <c r="I188" s="25">
        <v>88</v>
      </c>
      <c r="J188" s="31">
        <f t="shared" si="12"/>
        <v>89</v>
      </c>
      <c r="K188" s="31">
        <f t="shared" si="13"/>
        <v>82</v>
      </c>
      <c r="L188" s="32">
        <f t="shared" si="14"/>
        <v>85</v>
      </c>
      <c r="M188" s="23">
        <f t="shared" si="15"/>
        <v>426</v>
      </c>
      <c r="Q188" s="36"/>
      <c r="R188" s="36"/>
    </row>
    <row r="189" spans="2:18" ht="24" hidden="1" customHeight="1" x14ac:dyDescent="0.15">
      <c r="B189" s="20" t="str">
        <f t="shared" si="16"/>
        <v>c音乐3</v>
      </c>
      <c r="C189" s="20" t="s">
        <v>47</v>
      </c>
      <c r="D189" s="24">
        <f>COUNTIFS($C$2:C189,C189)</f>
        <v>3</v>
      </c>
      <c r="E189" s="25">
        <v>86</v>
      </c>
      <c r="F189" s="25">
        <v>85</v>
      </c>
      <c r="G189" s="25">
        <v>86</v>
      </c>
      <c r="H189" s="25">
        <v>85</v>
      </c>
      <c r="I189" s="25">
        <v>89</v>
      </c>
      <c r="J189" s="31">
        <f t="shared" si="12"/>
        <v>89</v>
      </c>
      <c r="K189" s="31">
        <f t="shared" si="13"/>
        <v>85</v>
      </c>
      <c r="L189" s="32">
        <f t="shared" si="14"/>
        <v>85.67</v>
      </c>
      <c r="M189" s="23">
        <f t="shared" si="15"/>
        <v>431</v>
      </c>
      <c r="Q189" s="36"/>
      <c r="R189" s="36"/>
    </row>
    <row r="190" spans="2:18" ht="24" hidden="1" customHeight="1" x14ac:dyDescent="0.15">
      <c r="B190" s="20" t="str">
        <f t="shared" si="16"/>
        <v>c音乐4</v>
      </c>
      <c r="C190" s="20" t="s">
        <v>47</v>
      </c>
      <c r="D190" s="24">
        <f>COUNTIFS($C$2:C190,C190)</f>
        <v>4</v>
      </c>
      <c r="E190" s="25">
        <v>82</v>
      </c>
      <c r="F190" s="25">
        <v>84</v>
      </c>
      <c r="G190" s="25">
        <v>80</v>
      </c>
      <c r="H190" s="25">
        <v>82</v>
      </c>
      <c r="I190" s="25">
        <v>82</v>
      </c>
      <c r="J190" s="31">
        <f t="shared" si="12"/>
        <v>84</v>
      </c>
      <c r="K190" s="31">
        <f t="shared" si="13"/>
        <v>80</v>
      </c>
      <c r="L190" s="32">
        <f t="shared" si="14"/>
        <v>82</v>
      </c>
      <c r="M190" s="23">
        <f t="shared" si="15"/>
        <v>410</v>
      </c>
      <c r="Q190" s="36"/>
      <c r="R190" s="36"/>
    </row>
    <row r="191" spans="2:18" ht="24" hidden="1" customHeight="1" x14ac:dyDescent="0.15">
      <c r="B191" s="20" t="str">
        <f t="shared" si="16"/>
        <v>c音乐5</v>
      </c>
      <c r="C191" s="20" t="s">
        <v>47</v>
      </c>
      <c r="D191" s="24">
        <f>COUNTIFS($C$2:C191,C191)</f>
        <v>5</v>
      </c>
      <c r="E191" s="25">
        <v>81</v>
      </c>
      <c r="F191" s="25">
        <v>81</v>
      </c>
      <c r="G191" s="25">
        <v>82</v>
      </c>
      <c r="H191" s="25">
        <v>80</v>
      </c>
      <c r="I191" s="25">
        <v>82</v>
      </c>
      <c r="J191" s="31">
        <f t="shared" si="12"/>
        <v>82</v>
      </c>
      <c r="K191" s="31">
        <f t="shared" si="13"/>
        <v>80</v>
      </c>
      <c r="L191" s="32">
        <f t="shared" si="14"/>
        <v>81.33</v>
      </c>
      <c r="M191" s="23">
        <f t="shared" si="15"/>
        <v>406</v>
      </c>
      <c r="Q191" s="36"/>
      <c r="R191" s="36"/>
    </row>
    <row r="192" spans="2:18" ht="24" hidden="1" customHeight="1" x14ac:dyDescent="0.15">
      <c r="B192" s="20" t="str">
        <f t="shared" si="16"/>
        <v>c音乐6</v>
      </c>
      <c r="C192" s="20" t="s">
        <v>47</v>
      </c>
      <c r="D192" s="24">
        <f>COUNTIFS($C$2:C192,C192)</f>
        <v>6</v>
      </c>
      <c r="E192" s="25">
        <v>80</v>
      </c>
      <c r="F192" s="25">
        <v>80</v>
      </c>
      <c r="G192" s="25">
        <v>79</v>
      </c>
      <c r="H192" s="25">
        <v>81</v>
      </c>
      <c r="I192" s="25">
        <v>83</v>
      </c>
      <c r="J192" s="31">
        <f t="shared" si="12"/>
        <v>83</v>
      </c>
      <c r="K192" s="31">
        <f t="shared" si="13"/>
        <v>79</v>
      </c>
      <c r="L192" s="32">
        <f t="shared" si="14"/>
        <v>80.33</v>
      </c>
      <c r="M192" s="23">
        <f t="shared" si="15"/>
        <v>403</v>
      </c>
      <c r="Q192" s="36"/>
      <c r="R192" s="36"/>
    </row>
    <row r="193" spans="2:18" ht="24" hidden="1" customHeight="1" x14ac:dyDescent="0.15">
      <c r="B193" s="20" t="str">
        <f t="shared" si="16"/>
        <v>c音乐7</v>
      </c>
      <c r="C193" s="20" t="s">
        <v>47</v>
      </c>
      <c r="D193" s="24">
        <f>COUNTIFS($C$2:C193,C193)</f>
        <v>7</v>
      </c>
      <c r="E193" s="25">
        <v>81</v>
      </c>
      <c r="F193" s="25">
        <v>80</v>
      </c>
      <c r="G193" s="25">
        <v>80</v>
      </c>
      <c r="H193" s="25">
        <v>84</v>
      </c>
      <c r="I193" s="25">
        <v>84</v>
      </c>
      <c r="J193" s="31">
        <f t="shared" si="12"/>
        <v>84</v>
      </c>
      <c r="K193" s="31">
        <f t="shared" si="13"/>
        <v>80</v>
      </c>
      <c r="L193" s="32">
        <f t="shared" si="14"/>
        <v>81.67</v>
      </c>
      <c r="M193" s="23">
        <f t="shared" si="15"/>
        <v>409</v>
      </c>
      <c r="Q193" s="36"/>
      <c r="R193" s="36"/>
    </row>
    <row r="194" spans="2:18" ht="24" hidden="1" customHeight="1" x14ac:dyDescent="0.15">
      <c r="B194" s="20" t="str">
        <f t="shared" si="16"/>
        <v>c音乐8</v>
      </c>
      <c r="C194" s="20" t="s">
        <v>47</v>
      </c>
      <c r="D194" s="24">
        <f>COUNTIFS($C$2:C194,C194)</f>
        <v>8</v>
      </c>
      <c r="E194" s="25">
        <v>93</v>
      </c>
      <c r="F194" s="25">
        <v>93</v>
      </c>
      <c r="G194" s="25">
        <v>91</v>
      </c>
      <c r="H194" s="25">
        <v>92</v>
      </c>
      <c r="I194" s="25">
        <v>93</v>
      </c>
      <c r="J194" s="31">
        <f t="shared" ref="J194:J240" si="17">IF(COUNT(E194:I194)&gt;=5,MAX(E194:I194),0)</f>
        <v>93</v>
      </c>
      <c r="K194" s="31">
        <f t="shared" ref="K194:K240" si="18">IF(COUNT(E194:I194)&gt;=5,MIN(E194:I194),0)</f>
        <v>91</v>
      </c>
      <c r="L194" s="32">
        <f t="shared" ref="L194:L240" si="19">IF(COUNT(E194:I194)&gt;=5,ROUND((SUM(E194:I194)-SUM(J194:K194))/(COUNT(E194:I194)-2),2),AVERAGE(E194:I194))</f>
        <v>92.67</v>
      </c>
      <c r="M194" s="23">
        <f t="shared" si="15"/>
        <v>462</v>
      </c>
      <c r="Q194" s="36"/>
      <c r="R194" s="36"/>
    </row>
    <row r="195" spans="2:18" ht="24" hidden="1" customHeight="1" x14ac:dyDescent="0.15">
      <c r="B195" s="20" t="str">
        <f t="shared" si="16"/>
        <v>c音乐9</v>
      </c>
      <c r="C195" s="20" t="s">
        <v>47</v>
      </c>
      <c r="D195" s="24">
        <f>COUNTIFS($C$2:C195,C195)</f>
        <v>9</v>
      </c>
      <c r="E195" s="25">
        <v>84</v>
      </c>
      <c r="F195" s="25">
        <v>91</v>
      </c>
      <c r="G195" s="25">
        <v>83</v>
      </c>
      <c r="H195" s="25">
        <v>83</v>
      </c>
      <c r="I195" s="25">
        <v>89</v>
      </c>
      <c r="J195" s="31">
        <f t="shared" si="17"/>
        <v>91</v>
      </c>
      <c r="K195" s="31">
        <f t="shared" si="18"/>
        <v>83</v>
      </c>
      <c r="L195" s="32">
        <f t="shared" si="19"/>
        <v>85.33</v>
      </c>
      <c r="M195" s="23">
        <f t="shared" ref="M195:M240" si="20">SUM(E195:I195)</f>
        <v>430</v>
      </c>
      <c r="Q195" s="36"/>
      <c r="R195" s="36"/>
    </row>
    <row r="196" spans="2:18" ht="24" hidden="1" customHeight="1" x14ac:dyDescent="0.15">
      <c r="B196" s="20" t="str">
        <f t="shared" si="16"/>
        <v>d美术1</v>
      </c>
      <c r="C196" s="20" t="s">
        <v>48</v>
      </c>
      <c r="D196" s="24">
        <f>COUNTIFS($C$2:C196,C196)</f>
        <v>1</v>
      </c>
      <c r="E196" s="25">
        <v>80</v>
      </c>
      <c r="F196" s="25">
        <v>80</v>
      </c>
      <c r="G196" s="25">
        <v>84</v>
      </c>
      <c r="H196" s="25">
        <v>80</v>
      </c>
      <c r="I196" s="25">
        <v>75</v>
      </c>
      <c r="J196" s="31">
        <f t="shared" si="17"/>
        <v>84</v>
      </c>
      <c r="K196" s="31">
        <f t="shared" si="18"/>
        <v>75</v>
      </c>
      <c r="L196" s="32">
        <f t="shared" si="19"/>
        <v>80</v>
      </c>
      <c r="M196" s="23">
        <f t="shared" si="20"/>
        <v>399</v>
      </c>
      <c r="Q196" s="36"/>
      <c r="R196" s="36"/>
    </row>
    <row r="197" spans="2:18" ht="24" hidden="1" customHeight="1" x14ac:dyDescent="0.15">
      <c r="B197" s="20" t="str">
        <f t="shared" si="16"/>
        <v>d美术2</v>
      </c>
      <c r="C197" s="20" t="s">
        <v>48</v>
      </c>
      <c r="D197" s="24">
        <f>COUNTIFS($C$2:C197,C197)</f>
        <v>2</v>
      </c>
      <c r="E197" s="25">
        <v>86</v>
      </c>
      <c r="F197" s="25">
        <v>75</v>
      </c>
      <c r="G197" s="25">
        <v>75</v>
      </c>
      <c r="H197" s="25">
        <v>84</v>
      </c>
      <c r="I197" s="25">
        <v>76</v>
      </c>
      <c r="J197" s="31">
        <f t="shared" si="17"/>
        <v>86</v>
      </c>
      <c r="K197" s="31">
        <f t="shared" si="18"/>
        <v>75</v>
      </c>
      <c r="L197" s="32">
        <f t="shared" si="19"/>
        <v>78.33</v>
      </c>
      <c r="M197" s="23">
        <f t="shared" si="20"/>
        <v>396</v>
      </c>
      <c r="Q197" s="36"/>
      <c r="R197" s="36"/>
    </row>
    <row r="198" spans="2:18" ht="24" hidden="1" customHeight="1" x14ac:dyDescent="0.15">
      <c r="B198" s="20" t="str">
        <f t="shared" si="16"/>
        <v>d美术3</v>
      </c>
      <c r="C198" s="20" t="s">
        <v>48</v>
      </c>
      <c r="D198" s="24">
        <f>COUNTIFS($C$2:C198,C198)</f>
        <v>3</v>
      </c>
      <c r="E198" s="25">
        <v>86</v>
      </c>
      <c r="F198" s="25">
        <v>70</v>
      </c>
      <c r="G198" s="25">
        <v>70</v>
      </c>
      <c r="H198" s="25">
        <v>78</v>
      </c>
      <c r="I198" s="25">
        <v>75</v>
      </c>
      <c r="J198" s="31">
        <f t="shared" si="17"/>
        <v>86</v>
      </c>
      <c r="K198" s="31">
        <f t="shared" si="18"/>
        <v>70</v>
      </c>
      <c r="L198" s="32">
        <f t="shared" si="19"/>
        <v>74.33</v>
      </c>
      <c r="M198" s="23">
        <f t="shared" si="20"/>
        <v>379</v>
      </c>
      <c r="Q198" s="36"/>
      <c r="R198" s="36"/>
    </row>
    <row r="199" spans="2:18" ht="24" hidden="1" customHeight="1" x14ac:dyDescent="0.15">
      <c r="B199" s="20" t="str">
        <f t="shared" si="16"/>
        <v>d美术4</v>
      </c>
      <c r="C199" s="20" t="s">
        <v>48</v>
      </c>
      <c r="D199" s="24">
        <f>COUNTIFS($C$2:C199,C199)</f>
        <v>4</v>
      </c>
      <c r="E199" s="25">
        <v>90</v>
      </c>
      <c r="F199" s="25">
        <v>89</v>
      </c>
      <c r="G199" s="25">
        <v>90</v>
      </c>
      <c r="H199" s="25">
        <v>90</v>
      </c>
      <c r="I199" s="25">
        <v>83</v>
      </c>
      <c r="J199" s="31">
        <f t="shared" si="17"/>
        <v>90</v>
      </c>
      <c r="K199" s="31">
        <f t="shared" si="18"/>
        <v>83</v>
      </c>
      <c r="L199" s="32">
        <f t="shared" si="19"/>
        <v>89.67</v>
      </c>
      <c r="M199" s="23">
        <f t="shared" si="20"/>
        <v>442</v>
      </c>
      <c r="Q199" s="36"/>
      <c r="R199" s="36"/>
    </row>
    <row r="200" spans="2:18" ht="24" hidden="1" customHeight="1" x14ac:dyDescent="0.15">
      <c r="B200" s="20" t="str">
        <f t="shared" si="16"/>
        <v>d美术5</v>
      </c>
      <c r="C200" s="20" t="s">
        <v>48</v>
      </c>
      <c r="D200" s="24">
        <f>COUNTIFS($C$2:C200,C200)</f>
        <v>5</v>
      </c>
      <c r="E200" s="25">
        <v>87</v>
      </c>
      <c r="F200" s="25">
        <v>82</v>
      </c>
      <c r="G200" s="25">
        <v>82</v>
      </c>
      <c r="H200" s="25">
        <v>83</v>
      </c>
      <c r="I200" s="25">
        <v>82</v>
      </c>
      <c r="J200" s="31">
        <f t="shared" si="17"/>
        <v>87</v>
      </c>
      <c r="K200" s="31">
        <f t="shared" si="18"/>
        <v>82</v>
      </c>
      <c r="L200" s="32">
        <f t="shared" si="19"/>
        <v>82.33</v>
      </c>
      <c r="M200" s="23">
        <f t="shared" si="20"/>
        <v>416</v>
      </c>
      <c r="Q200" s="36"/>
      <c r="R200" s="36"/>
    </row>
    <row r="201" spans="2:18" ht="24" hidden="1" customHeight="1" x14ac:dyDescent="0.15">
      <c r="B201" s="20" t="str">
        <f t="shared" si="16"/>
        <v>d美术6</v>
      </c>
      <c r="C201" s="20" t="s">
        <v>48</v>
      </c>
      <c r="D201" s="24">
        <f>COUNTIFS($C$2:C201,C201)</f>
        <v>6</v>
      </c>
      <c r="E201" s="25">
        <v>64</v>
      </c>
      <c r="F201" s="25">
        <v>76</v>
      </c>
      <c r="G201" s="25">
        <v>76</v>
      </c>
      <c r="H201" s="25">
        <v>75</v>
      </c>
      <c r="I201" s="25">
        <v>79</v>
      </c>
      <c r="J201" s="31">
        <f t="shared" si="17"/>
        <v>79</v>
      </c>
      <c r="K201" s="31">
        <f t="shared" si="18"/>
        <v>64</v>
      </c>
      <c r="L201" s="32">
        <f t="shared" si="19"/>
        <v>75.67</v>
      </c>
      <c r="M201" s="23">
        <f t="shared" si="20"/>
        <v>370</v>
      </c>
      <c r="Q201" s="36"/>
      <c r="R201" s="36"/>
    </row>
    <row r="202" spans="2:18" ht="24" hidden="1" customHeight="1" x14ac:dyDescent="0.15">
      <c r="B202" s="20" t="str">
        <f t="shared" si="16"/>
        <v>d美术7</v>
      </c>
      <c r="C202" s="20" t="s">
        <v>48</v>
      </c>
      <c r="D202" s="24">
        <f>COUNTIFS($C$2:C202,C202)</f>
        <v>7</v>
      </c>
      <c r="E202" s="25">
        <v>87</v>
      </c>
      <c r="F202" s="25">
        <v>91</v>
      </c>
      <c r="G202" s="25">
        <v>80</v>
      </c>
      <c r="H202" s="25">
        <v>82</v>
      </c>
      <c r="I202" s="25">
        <v>81</v>
      </c>
      <c r="J202" s="31">
        <f t="shared" si="17"/>
        <v>91</v>
      </c>
      <c r="K202" s="31">
        <f t="shared" si="18"/>
        <v>80</v>
      </c>
      <c r="L202" s="32">
        <f t="shared" si="19"/>
        <v>83.33</v>
      </c>
      <c r="M202" s="23">
        <f t="shared" si="20"/>
        <v>421</v>
      </c>
      <c r="Q202" s="36"/>
      <c r="R202" s="36"/>
    </row>
    <row r="203" spans="2:18" ht="24" hidden="1" customHeight="1" x14ac:dyDescent="0.15">
      <c r="B203" s="20" t="str">
        <f t="shared" si="16"/>
        <v>d美术8</v>
      </c>
      <c r="C203" s="20" t="s">
        <v>48</v>
      </c>
      <c r="D203" s="41">
        <f>COUNTIFS($C$2:C203,C203)</f>
        <v>8</v>
      </c>
      <c r="E203" s="42"/>
      <c r="F203" s="42"/>
      <c r="G203" s="42"/>
      <c r="H203" s="42"/>
      <c r="I203" s="42"/>
      <c r="J203" s="43">
        <f t="shared" si="17"/>
        <v>0</v>
      </c>
      <c r="K203" s="43">
        <f t="shared" si="18"/>
        <v>0</v>
      </c>
      <c r="L203" s="44" t="e">
        <f t="shared" si="19"/>
        <v>#DIV/0!</v>
      </c>
      <c r="M203" s="23">
        <f t="shared" si="20"/>
        <v>0</v>
      </c>
      <c r="N203" s="23" t="s">
        <v>349</v>
      </c>
      <c r="Q203" s="36"/>
      <c r="R203" s="36"/>
    </row>
    <row r="204" spans="2:18" ht="24" hidden="1" customHeight="1" x14ac:dyDescent="0.15">
      <c r="B204" s="20" t="str">
        <f t="shared" si="16"/>
        <v>d美术9</v>
      </c>
      <c r="C204" s="20" t="s">
        <v>48</v>
      </c>
      <c r="D204" s="24">
        <f>COUNTIFS($C$2:C204,C204)</f>
        <v>9</v>
      </c>
      <c r="E204" s="25">
        <v>87</v>
      </c>
      <c r="F204" s="25">
        <v>81</v>
      </c>
      <c r="G204" s="25">
        <v>84</v>
      </c>
      <c r="H204" s="25">
        <v>85</v>
      </c>
      <c r="I204" s="25">
        <v>85</v>
      </c>
      <c r="J204" s="31">
        <f t="shared" si="17"/>
        <v>87</v>
      </c>
      <c r="K204" s="31">
        <f t="shared" si="18"/>
        <v>81</v>
      </c>
      <c r="L204" s="32">
        <f t="shared" si="19"/>
        <v>84.67</v>
      </c>
      <c r="M204" s="23">
        <f t="shared" si="20"/>
        <v>422</v>
      </c>
      <c r="Q204" s="36"/>
      <c r="R204" s="36"/>
    </row>
    <row r="205" spans="2:18" ht="24" hidden="1" customHeight="1" x14ac:dyDescent="0.15">
      <c r="B205" s="20" t="str">
        <f t="shared" si="16"/>
        <v>d美术10</v>
      </c>
      <c r="C205" s="20" t="s">
        <v>48</v>
      </c>
      <c r="D205" s="24">
        <f>COUNTIFS($C$2:C205,C205)</f>
        <v>10</v>
      </c>
      <c r="E205" s="25">
        <v>77</v>
      </c>
      <c r="F205" s="25">
        <v>74</v>
      </c>
      <c r="G205" s="25">
        <v>73</v>
      </c>
      <c r="H205" s="25">
        <v>81</v>
      </c>
      <c r="I205" s="25">
        <v>75</v>
      </c>
      <c r="J205" s="31">
        <f t="shared" si="17"/>
        <v>81</v>
      </c>
      <c r="K205" s="31">
        <f t="shared" si="18"/>
        <v>73</v>
      </c>
      <c r="L205" s="32">
        <f t="shared" si="19"/>
        <v>75.33</v>
      </c>
      <c r="M205" s="23">
        <f t="shared" si="20"/>
        <v>380</v>
      </c>
      <c r="Q205" s="36"/>
      <c r="R205" s="36"/>
    </row>
    <row r="206" spans="2:18" ht="24" hidden="1" customHeight="1" x14ac:dyDescent="0.15">
      <c r="B206" s="20" t="str">
        <f t="shared" si="16"/>
        <v>d美术11</v>
      </c>
      <c r="C206" s="20" t="s">
        <v>48</v>
      </c>
      <c r="D206" s="24">
        <f>COUNTIFS($C$2:C206,C206)</f>
        <v>11</v>
      </c>
      <c r="E206" s="25">
        <v>86</v>
      </c>
      <c r="F206" s="25">
        <v>81</v>
      </c>
      <c r="G206" s="25">
        <v>83</v>
      </c>
      <c r="H206" s="25">
        <v>84</v>
      </c>
      <c r="I206" s="25">
        <v>82</v>
      </c>
      <c r="J206" s="31">
        <f t="shared" si="17"/>
        <v>86</v>
      </c>
      <c r="K206" s="31">
        <f t="shared" si="18"/>
        <v>81</v>
      </c>
      <c r="L206" s="32">
        <f t="shared" si="19"/>
        <v>83</v>
      </c>
      <c r="M206" s="23">
        <f t="shared" si="20"/>
        <v>416</v>
      </c>
      <c r="Q206" s="36"/>
      <c r="R206" s="36"/>
    </row>
    <row r="207" spans="2:18" ht="24" hidden="1" customHeight="1" x14ac:dyDescent="0.15">
      <c r="B207" s="20" t="str">
        <f t="shared" si="16"/>
        <v>d美术12</v>
      </c>
      <c r="C207" s="20" t="s">
        <v>48</v>
      </c>
      <c r="D207" s="24">
        <f>COUNTIFS($C$2:C207,C207)</f>
        <v>12</v>
      </c>
      <c r="E207" s="25">
        <v>75</v>
      </c>
      <c r="F207" s="25">
        <v>69</v>
      </c>
      <c r="G207" s="25">
        <v>70</v>
      </c>
      <c r="H207" s="25">
        <v>75</v>
      </c>
      <c r="I207" s="25">
        <v>78</v>
      </c>
      <c r="J207" s="31">
        <f t="shared" si="17"/>
        <v>78</v>
      </c>
      <c r="K207" s="31">
        <f t="shared" si="18"/>
        <v>69</v>
      </c>
      <c r="L207" s="32">
        <f t="shared" si="19"/>
        <v>73.33</v>
      </c>
      <c r="M207" s="23">
        <f t="shared" si="20"/>
        <v>367</v>
      </c>
      <c r="Q207" s="36"/>
      <c r="R207" s="36"/>
    </row>
    <row r="208" spans="2:18" ht="24" hidden="1" customHeight="1" x14ac:dyDescent="0.15">
      <c r="B208" s="20" t="str">
        <f t="shared" si="16"/>
        <v>f信息技术1</v>
      </c>
      <c r="C208" s="20" t="s">
        <v>49</v>
      </c>
      <c r="D208" s="24">
        <f>COUNTIFS($C$2:C208,C208)</f>
        <v>1</v>
      </c>
      <c r="E208" s="25">
        <v>82</v>
      </c>
      <c r="F208" s="25">
        <v>76</v>
      </c>
      <c r="G208" s="25">
        <v>75</v>
      </c>
      <c r="H208" s="25">
        <v>74</v>
      </c>
      <c r="I208" s="25">
        <v>76</v>
      </c>
      <c r="J208" s="31">
        <f t="shared" si="17"/>
        <v>82</v>
      </c>
      <c r="K208" s="31">
        <f t="shared" si="18"/>
        <v>74</v>
      </c>
      <c r="L208" s="32">
        <f t="shared" si="19"/>
        <v>75.67</v>
      </c>
      <c r="M208" s="23">
        <f t="shared" si="20"/>
        <v>383</v>
      </c>
      <c r="Q208" s="36"/>
      <c r="R208" s="36"/>
    </row>
    <row r="209" spans="2:18" ht="24" hidden="1" customHeight="1" x14ac:dyDescent="0.15">
      <c r="B209" s="20" t="str">
        <f t="shared" si="16"/>
        <v>f信息技术2</v>
      </c>
      <c r="C209" s="20" t="s">
        <v>49</v>
      </c>
      <c r="D209" s="24">
        <f>COUNTIFS($C$2:C209,C209)</f>
        <v>2</v>
      </c>
      <c r="E209" s="25">
        <v>884</v>
      </c>
      <c r="F209" s="25">
        <v>83</v>
      </c>
      <c r="G209" s="25">
        <v>82</v>
      </c>
      <c r="H209" s="25">
        <v>72</v>
      </c>
      <c r="I209" s="25">
        <v>79</v>
      </c>
      <c r="J209" s="31">
        <f t="shared" si="17"/>
        <v>884</v>
      </c>
      <c r="K209" s="31">
        <f t="shared" si="18"/>
        <v>72</v>
      </c>
      <c r="L209" s="32">
        <f t="shared" si="19"/>
        <v>81.33</v>
      </c>
      <c r="M209" s="23">
        <f t="shared" si="20"/>
        <v>1200</v>
      </c>
      <c r="Q209" s="36"/>
      <c r="R209" s="36"/>
    </row>
    <row r="210" spans="2:18" ht="24" hidden="1" customHeight="1" x14ac:dyDescent="0.15">
      <c r="B210" s="20" t="str">
        <f t="shared" si="16"/>
        <v>f信息技术3</v>
      </c>
      <c r="C210" s="20" t="s">
        <v>49</v>
      </c>
      <c r="D210" s="24">
        <f>COUNTIFS($C$2:C210,C210)</f>
        <v>3</v>
      </c>
      <c r="E210" s="25">
        <v>83</v>
      </c>
      <c r="F210" s="25">
        <v>72</v>
      </c>
      <c r="G210" s="25">
        <v>78</v>
      </c>
      <c r="H210" s="25">
        <v>83</v>
      </c>
      <c r="I210" s="25">
        <v>74</v>
      </c>
      <c r="J210" s="31">
        <f t="shared" si="17"/>
        <v>83</v>
      </c>
      <c r="K210" s="31">
        <f t="shared" si="18"/>
        <v>72</v>
      </c>
      <c r="L210" s="32">
        <f t="shared" si="19"/>
        <v>78.33</v>
      </c>
      <c r="M210" s="23">
        <f t="shared" si="20"/>
        <v>390</v>
      </c>
      <c r="Q210" s="36"/>
      <c r="R210" s="36"/>
    </row>
    <row r="211" spans="2:18" ht="24" hidden="1" customHeight="1" x14ac:dyDescent="0.15">
      <c r="B211" s="20" t="str">
        <f t="shared" si="16"/>
        <v>f信息技术4</v>
      </c>
      <c r="C211" s="20" t="s">
        <v>49</v>
      </c>
      <c r="D211" s="24">
        <f>COUNTIFS($C$2:C211,C211)</f>
        <v>4</v>
      </c>
      <c r="E211" s="25">
        <v>80</v>
      </c>
      <c r="F211" s="25">
        <v>72</v>
      </c>
      <c r="G211" s="25">
        <v>76</v>
      </c>
      <c r="H211" s="25">
        <v>76</v>
      </c>
      <c r="I211" s="25">
        <v>71</v>
      </c>
      <c r="J211" s="31">
        <f t="shared" si="17"/>
        <v>80</v>
      </c>
      <c r="K211" s="31">
        <f t="shared" si="18"/>
        <v>71</v>
      </c>
      <c r="L211" s="32">
        <f t="shared" si="19"/>
        <v>74.67</v>
      </c>
      <c r="M211" s="23">
        <f t="shared" si="20"/>
        <v>375</v>
      </c>
      <c r="Q211" s="36"/>
      <c r="R211" s="36"/>
    </row>
    <row r="212" spans="2:18" ht="24" hidden="1" customHeight="1" x14ac:dyDescent="0.15">
      <c r="B212" s="20" t="str">
        <f t="shared" si="16"/>
        <v>f信息技术5</v>
      </c>
      <c r="C212" s="20" t="s">
        <v>49</v>
      </c>
      <c r="D212" s="24">
        <f>COUNTIFS($C$2:C212,C212)</f>
        <v>5</v>
      </c>
      <c r="E212" s="25">
        <v>83</v>
      </c>
      <c r="F212" s="25">
        <v>84</v>
      </c>
      <c r="G212" s="25">
        <v>83</v>
      </c>
      <c r="H212" s="25">
        <v>86</v>
      </c>
      <c r="I212" s="25">
        <v>83</v>
      </c>
      <c r="J212" s="31">
        <f t="shared" si="17"/>
        <v>86</v>
      </c>
      <c r="K212" s="31">
        <f t="shared" si="18"/>
        <v>83</v>
      </c>
      <c r="L212" s="32">
        <f t="shared" si="19"/>
        <v>83.33</v>
      </c>
      <c r="M212" s="23">
        <f t="shared" si="20"/>
        <v>419</v>
      </c>
      <c r="Q212" s="36"/>
      <c r="R212" s="36"/>
    </row>
    <row r="213" spans="2:18" ht="24" hidden="1" customHeight="1" x14ac:dyDescent="0.15">
      <c r="B213" s="20" t="str">
        <f t="shared" si="16"/>
        <v>f信息技术6</v>
      </c>
      <c r="C213" s="20" t="s">
        <v>49</v>
      </c>
      <c r="D213" s="24">
        <f>COUNTIFS($C$2:C213,C213)</f>
        <v>6</v>
      </c>
      <c r="E213" s="25">
        <v>87</v>
      </c>
      <c r="F213" s="25">
        <v>85</v>
      </c>
      <c r="G213" s="25">
        <v>85</v>
      </c>
      <c r="H213" s="25">
        <v>72</v>
      </c>
      <c r="I213" s="25">
        <v>75</v>
      </c>
      <c r="J213" s="31">
        <f t="shared" si="17"/>
        <v>87</v>
      </c>
      <c r="K213" s="31">
        <f t="shared" si="18"/>
        <v>72</v>
      </c>
      <c r="L213" s="32">
        <f t="shared" si="19"/>
        <v>81.67</v>
      </c>
      <c r="M213" s="23">
        <f t="shared" si="20"/>
        <v>404</v>
      </c>
      <c r="Q213" s="36"/>
      <c r="R213" s="36"/>
    </row>
    <row r="214" spans="2:18" ht="24" hidden="1" customHeight="1" x14ac:dyDescent="0.15">
      <c r="B214" s="20" t="str">
        <f t="shared" si="16"/>
        <v>f信息技术7</v>
      </c>
      <c r="C214" s="20" t="s">
        <v>49</v>
      </c>
      <c r="D214" s="24">
        <f>COUNTIFS($C$2:C214,C214)</f>
        <v>7</v>
      </c>
      <c r="E214" s="25">
        <v>77</v>
      </c>
      <c r="F214" s="25">
        <v>65</v>
      </c>
      <c r="G214" s="25">
        <v>68</v>
      </c>
      <c r="H214" s="25">
        <v>75</v>
      </c>
      <c r="I214" s="25">
        <v>72</v>
      </c>
      <c r="J214" s="31">
        <f t="shared" si="17"/>
        <v>77</v>
      </c>
      <c r="K214" s="31">
        <f t="shared" si="18"/>
        <v>65</v>
      </c>
      <c r="L214" s="32">
        <f t="shared" si="19"/>
        <v>71.67</v>
      </c>
      <c r="M214" s="23">
        <f t="shared" si="20"/>
        <v>357</v>
      </c>
      <c r="Q214" s="36"/>
      <c r="R214" s="36"/>
    </row>
    <row r="215" spans="2:18" ht="24" hidden="1" customHeight="1" x14ac:dyDescent="0.15">
      <c r="B215" s="20" t="str">
        <f t="shared" si="16"/>
        <v>f信息技术8</v>
      </c>
      <c r="C215" s="20" t="s">
        <v>49</v>
      </c>
      <c r="D215" s="24">
        <f>COUNTIFS($C$2:C215,C215)</f>
        <v>8</v>
      </c>
      <c r="E215" s="25">
        <v>84</v>
      </c>
      <c r="F215" s="25">
        <v>83</v>
      </c>
      <c r="G215" s="25">
        <v>78</v>
      </c>
      <c r="H215" s="25">
        <v>76</v>
      </c>
      <c r="I215" s="25">
        <v>79</v>
      </c>
      <c r="J215" s="31">
        <f t="shared" si="17"/>
        <v>84</v>
      </c>
      <c r="K215" s="31">
        <f t="shared" si="18"/>
        <v>76</v>
      </c>
      <c r="L215" s="32">
        <f t="shared" si="19"/>
        <v>80</v>
      </c>
      <c r="M215" s="23">
        <f t="shared" si="20"/>
        <v>400</v>
      </c>
      <c r="Q215" s="36"/>
      <c r="R215" s="36"/>
    </row>
    <row r="216" spans="2:18" ht="24" hidden="1" customHeight="1" x14ac:dyDescent="0.15">
      <c r="B216" s="20" t="str">
        <f t="shared" si="16"/>
        <v>f信息技术9</v>
      </c>
      <c r="C216" s="20" t="s">
        <v>49</v>
      </c>
      <c r="D216" s="24">
        <f>COUNTIFS($C$2:C216,C216)</f>
        <v>9</v>
      </c>
      <c r="E216" s="25">
        <v>81</v>
      </c>
      <c r="F216" s="25">
        <v>81</v>
      </c>
      <c r="G216" s="25">
        <v>76</v>
      </c>
      <c r="H216" s="25">
        <v>88</v>
      </c>
      <c r="I216" s="25">
        <v>82</v>
      </c>
      <c r="J216" s="31">
        <f t="shared" si="17"/>
        <v>88</v>
      </c>
      <c r="K216" s="31">
        <f t="shared" si="18"/>
        <v>76</v>
      </c>
      <c r="L216" s="32">
        <f t="shared" si="19"/>
        <v>81.33</v>
      </c>
      <c r="M216" s="23">
        <f t="shared" si="20"/>
        <v>408</v>
      </c>
      <c r="Q216" s="36"/>
      <c r="R216" s="36"/>
    </row>
    <row r="217" spans="2:18" ht="24" hidden="1" customHeight="1" x14ac:dyDescent="0.15">
      <c r="B217" s="20" t="str">
        <f t="shared" si="16"/>
        <v>f信息技术10</v>
      </c>
      <c r="C217" s="20" t="s">
        <v>49</v>
      </c>
      <c r="D217" s="24">
        <f>COUNTIFS($C$2:C217,C217)</f>
        <v>10</v>
      </c>
      <c r="E217" s="25">
        <v>87</v>
      </c>
      <c r="F217" s="25">
        <v>84</v>
      </c>
      <c r="G217" s="25">
        <v>88</v>
      </c>
      <c r="H217" s="25">
        <v>82</v>
      </c>
      <c r="I217" s="25">
        <v>84</v>
      </c>
      <c r="J217" s="31">
        <f t="shared" si="17"/>
        <v>88</v>
      </c>
      <c r="K217" s="31">
        <f t="shared" si="18"/>
        <v>82</v>
      </c>
      <c r="L217" s="32">
        <f t="shared" si="19"/>
        <v>85</v>
      </c>
      <c r="M217" s="23">
        <f t="shared" si="20"/>
        <v>425</v>
      </c>
      <c r="Q217" s="36"/>
      <c r="R217" s="36"/>
    </row>
    <row r="218" spans="2:18" ht="24" hidden="1" customHeight="1" x14ac:dyDescent="0.15">
      <c r="B218" s="20" t="str">
        <f t="shared" si="16"/>
        <v>g综合、通用1</v>
      </c>
      <c r="C218" s="20" t="s">
        <v>345</v>
      </c>
      <c r="D218" s="24">
        <f>COUNTIFS($C$2:C218,C218)</f>
        <v>1</v>
      </c>
      <c r="E218" s="25">
        <v>87</v>
      </c>
      <c r="F218" s="25">
        <v>85</v>
      </c>
      <c r="G218" s="25">
        <v>89</v>
      </c>
      <c r="H218" s="25">
        <v>93</v>
      </c>
      <c r="I218" s="25">
        <v>86</v>
      </c>
      <c r="J218" s="31">
        <f t="shared" si="17"/>
        <v>93</v>
      </c>
      <c r="K218" s="31">
        <f t="shared" si="18"/>
        <v>85</v>
      </c>
      <c r="L218" s="32">
        <f t="shared" si="19"/>
        <v>87.33</v>
      </c>
      <c r="M218" s="23">
        <f t="shared" si="20"/>
        <v>440</v>
      </c>
      <c r="Q218" s="36"/>
      <c r="R218" s="36"/>
    </row>
    <row r="219" spans="2:18" ht="24" hidden="1" customHeight="1" x14ac:dyDescent="0.15">
      <c r="B219" s="20" t="str">
        <f t="shared" si="16"/>
        <v>g综合、通用2</v>
      </c>
      <c r="C219" s="20" t="s">
        <v>345</v>
      </c>
      <c r="D219" s="24">
        <f>COUNTIFS($C$2:C219,C219)</f>
        <v>2</v>
      </c>
      <c r="E219" s="25">
        <v>84</v>
      </c>
      <c r="F219" s="25">
        <v>87</v>
      </c>
      <c r="G219" s="25">
        <v>92</v>
      </c>
      <c r="H219" s="25">
        <v>79</v>
      </c>
      <c r="I219" s="25">
        <v>82</v>
      </c>
      <c r="J219" s="31">
        <f t="shared" si="17"/>
        <v>92</v>
      </c>
      <c r="K219" s="31">
        <f t="shared" si="18"/>
        <v>79</v>
      </c>
      <c r="L219" s="32">
        <f t="shared" si="19"/>
        <v>84.33</v>
      </c>
      <c r="M219" s="23">
        <f t="shared" si="20"/>
        <v>424</v>
      </c>
      <c r="Q219" s="36"/>
      <c r="R219" s="36"/>
    </row>
    <row r="220" spans="2:18" ht="24" hidden="1" customHeight="1" x14ac:dyDescent="0.15">
      <c r="B220" s="20" t="str">
        <f t="shared" si="16"/>
        <v>g综合、通用3</v>
      </c>
      <c r="C220" s="20" t="s">
        <v>345</v>
      </c>
      <c r="D220" s="24">
        <f>COUNTIFS($C$2:C220,C220)</f>
        <v>3</v>
      </c>
      <c r="E220" s="25">
        <v>81</v>
      </c>
      <c r="F220" s="25">
        <v>80</v>
      </c>
      <c r="G220" s="25">
        <v>78</v>
      </c>
      <c r="H220" s="25">
        <v>80</v>
      </c>
      <c r="I220" s="25">
        <v>84</v>
      </c>
      <c r="J220" s="31">
        <f t="shared" si="17"/>
        <v>84</v>
      </c>
      <c r="K220" s="31">
        <f t="shared" si="18"/>
        <v>78</v>
      </c>
      <c r="L220" s="32">
        <f t="shared" si="19"/>
        <v>80.33</v>
      </c>
      <c r="M220" s="23">
        <f t="shared" si="20"/>
        <v>403</v>
      </c>
      <c r="Q220" s="36"/>
      <c r="R220" s="36"/>
    </row>
    <row r="221" spans="2:18" ht="24" hidden="1" customHeight="1" x14ac:dyDescent="0.15">
      <c r="B221" s="20" t="str">
        <f t="shared" si="16"/>
        <v>g综合、通用4</v>
      </c>
      <c r="C221" s="20" t="s">
        <v>345</v>
      </c>
      <c r="D221" s="24">
        <f>COUNTIFS($C$2:C221,C221)</f>
        <v>4</v>
      </c>
      <c r="E221" s="25">
        <v>84</v>
      </c>
      <c r="F221" s="25">
        <v>83</v>
      </c>
      <c r="G221" s="25">
        <v>81</v>
      </c>
      <c r="H221" s="25">
        <v>90</v>
      </c>
      <c r="I221" s="25">
        <v>80</v>
      </c>
      <c r="J221" s="31">
        <f t="shared" si="17"/>
        <v>90</v>
      </c>
      <c r="K221" s="31">
        <f t="shared" si="18"/>
        <v>80</v>
      </c>
      <c r="L221" s="32">
        <f t="shared" si="19"/>
        <v>82.67</v>
      </c>
      <c r="M221" s="23">
        <f t="shared" si="20"/>
        <v>418</v>
      </c>
      <c r="Q221" s="36"/>
      <c r="R221" s="36"/>
    </row>
    <row r="222" spans="2:18" ht="24" hidden="1" customHeight="1" x14ac:dyDescent="0.15">
      <c r="B222" s="20" t="str">
        <f t="shared" si="16"/>
        <v>g综合、通用5</v>
      </c>
      <c r="C222" s="20" t="s">
        <v>345</v>
      </c>
      <c r="D222" s="24">
        <f>COUNTIFS($C$2:C222,C222)</f>
        <v>5</v>
      </c>
      <c r="E222" s="25">
        <v>82</v>
      </c>
      <c r="F222" s="25">
        <v>85</v>
      </c>
      <c r="G222" s="25">
        <v>83</v>
      </c>
      <c r="H222" s="25">
        <v>85</v>
      </c>
      <c r="I222" s="25">
        <v>87</v>
      </c>
      <c r="J222" s="31">
        <f t="shared" si="17"/>
        <v>87</v>
      </c>
      <c r="K222" s="31">
        <f t="shared" si="18"/>
        <v>82</v>
      </c>
      <c r="L222" s="32">
        <f t="shared" si="19"/>
        <v>84.33</v>
      </c>
      <c r="M222" s="23">
        <f t="shared" si="20"/>
        <v>422</v>
      </c>
      <c r="Q222" s="36"/>
      <c r="R222" s="36"/>
    </row>
    <row r="223" spans="2:18" ht="24" hidden="1" customHeight="1" x14ac:dyDescent="0.15">
      <c r="B223" s="20" t="str">
        <f t="shared" si="16"/>
        <v>g综合、通用6</v>
      </c>
      <c r="C223" s="20" t="s">
        <v>345</v>
      </c>
      <c r="D223" s="24">
        <f>COUNTIFS($C$2:C223,C223)</f>
        <v>6</v>
      </c>
      <c r="E223" s="25">
        <v>86</v>
      </c>
      <c r="F223" s="25">
        <v>86</v>
      </c>
      <c r="G223" s="25">
        <v>85</v>
      </c>
      <c r="H223" s="25">
        <v>88</v>
      </c>
      <c r="I223" s="25">
        <v>85</v>
      </c>
      <c r="J223" s="31">
        <f t="shared" si="17"/>
        <v>88</v>
      </c>
      <c r="K223" s="31">
        <f t="shared" si="18"/>
        <v>85</v>
      </c>
      <c r="L223" s="32">
        <f t="shared" si="19"/>
        <v>85.67</v>
      </c>
      <c r="M223" s="23">
        <f t="shared" si="20"/>
        <v>430</v>
      </c>
      <c r="Q223" s="36"/>
      <c r="R223" s="36"/>
    </row>
    <row r="224" spans="2:18" ht="24" hidden="1" customHeight="1" x14ac:dyDescent="0.15">
      <c r="B224" s="20" t="str">
        <f t="shared" si="16"/>
        <v>g综合、通用7</v>
      </c>
      <c r="C224" s="20" t="s">
        <v>345</v>
      </c>
      <c r="D224" s="24">
        <f>COUNTIFS($C$2:C224,C224)</f>
        <v>7</v>
      </c>
      <c r="E224" s="25">
        <v>88</v>
      </c>
      <c r="F224" s="25">
        <v>90</v>
      </c>
      <c r="G224" s="25">
        <v>82</v>
      </c>
      <c r="H224" s="25">
        <v>82</v>
      </c>
      <c r="I224" s="25">
        <v>81</v>
      </c>
      <c r="J224" s="31">
        <f t="shared" si="17"/>
        <v>90</v>
      </c>
      <c r="K224" s="31">
        <f t="shared" si="18"/>
        <v>81</v>
      </c>
      <c r="L224" s="32">
        <f t="shared" si="19"/>
        <v>84</v>
      </c>
      <c r="M224" s="23">
        <f t="shared" si="20"/>
        <v>423</v>
      </c>
      <c r="Q224" s="36"/>
      <c r="R224" s="36"/>
    </row>
    <row r="225" spans="2:18" ht="24" hidden="1" customHeight="1" x14ac:dyDescent="0.15">
      <c r="B225" s="20" t="str">
        <f t="shared" si="16"/>
        <v>g综合、通用8</v>
      </c>
      <c r="C225" s="20" t="s">
        <v>345</v>
      </c>
      <c r="D225" s="24">
        <f>COUNTIFS($C$2:C225,C225)</f>
        <v>8</v>
      </c>
      <c r="E225" s="25">
        <v>83</v>
      </c>
      <c r="F225" s="25">
        <v>81</v>
      </c>
      <c r="G225" s="25">
        <v>81</v>
      </c>
      <c r="H225" s="25">
        <v>83</v>
      </c>
      <c r="I225" s="25">
        <v>81</v>
      </c>
      <c r="J225" s="31">
        <f t="shared" si="17"/>
        <v>83</v>
      </c>
      <c r="K225" s="31">
        <f t="shared" si="18"/>
        <v>81</v>
      </c>
      <c r="L225" s="32">
        <f t="shared" si="19"/>
        <v>81.67</v>
      </c>
      <c r="M225" s="23">
        <f t="shared" si="20"/>
        <v>409</v>
      </c>
      <c r="Q225" s="36"/>
      <c r="R225" s="36"/>
    </row>
    <row r="226" spans="2:18" ht="24" hidden="1" customHeight="1" x14ac:dyDescent="0.15">
      <c r="B226" s="20" t="str">
        <f t="shared" si="16"/>
        <v>g综合、通用9</v>
      </c>
      <c r="C226" s="20" t="s">
        <v>345</v>
      </c>
      <c r="D226" s="24">
        <f>COUNTIFS($C$2:C226,C226)</f>
        <v>9</v>
      </c>
      <c r="E226" s="25">
        <v>89</v>
      </c>
      <c r="F226" s="25">
        <v>91</v>
      </c>
      <c r="G226" s="25">
        <v>90</v>
      </c>
      <c r="H226" s="25">
        <v>90</v>
      </c>
      <c r="I226" s="25">
        <v>86</v>
      </c>
      <c r="J226" s="31">
        <f t="shared" si="17"/>
        <v>91</v>
      </c>
      <c r="K226" s="31">
        <f t="shared" si="18"/>
        <v>86</v>
      </c>
      <c r="L226" s="32">
        <f t="shared" si="19"/>
        <v>89.67</v>
      </c>
      <c r="M226" s="23">
        <f t="shared" si="20"/>
        <v>446</v>
      </c>
      <c r="Q226" s="36"/>
      <c r="R226" s="36"/>
    </row>
    <row r="227" spans="2:18" ht="24" hidden="1" customHeight="1" x14ac:dyDescent="0.15">
      <c r="B227" s="20" t="str">
        <f t="shared" si="16"/>
        <v>g综合、通用10</v>
      </c>
      <c r="C227" s="20" t="s">
        <v>345</v>
      </c>
      <c r="D227" s="41">
        <f>COUNTIFS($C$2:C227,C227)</f>
        <v>10</v>
      </c>
      <c r="E227" s="42"/>
      <c r="F227" s="42"/>
      <c r="G227" s="42"/>
      <c r="H227" s="42"/>
      <c r="I227" s="42"/>
      <c r="J227" s="43">
        <f t="shared" si="17"/>
        <v>0</v>
      </c>
      <c r="K227" s="43">
        <f t="shared" si="18"/>
        <v>0</v>
      </c>
      <c r="L227" s="44" t="e">
        <f t="shared" si="19"/>
        <v>#DIV/0!</v>
      </c>
      <c r="M227" s="23">
        <f t="shared" si="20"/>
        <v>0</v>
      </c>
      <c r="N227" s="23" t="s">
        <v>349</v>
      </c>
      <c r="Q227" s="36"/>
      <c r="R227" s="36"/>
    </row>
    <row r="228" spans="2:18" ht="24" hidden="1" customHeight="1" x14ac:dyDescent="0.15">
      <c r="B228" s="20" t="str">
        <f t="shared" si="16"/>
        <v>i心理健康1</v>
      </c>
      <c r="C228" s="20" t="s">
        <v>50</v>
      </c>
      <c r="D228" s="24">
        <f>COUNTIFS($C$2:C228,C228)</f>
        <v>1</v>
      </c>
      <c r="E228" s="25">
        <v>81</v>
      </c>
      <c r="F228" s="25">
        <v>84</v>
      </c>
      <c r="G228" s="25">
        <v>76</v>
      </c>
      <c r="H228" s="25">
        <v>82</v>
      </c>
      <c r="I228" s="25">
        <v>85</v>
      </c>
      <c r="J228" s="31">
        <f t="shared" si="17"/>
        <v>85</v>
      </c>
      <c r="K228" s="31">
        <f t="shared" si="18"/>
        <v>76</v>
      </c>
      <c r="L228" s="32">
        <f t="shared" si="19"/>
        <v>82.33</v>
      </c>
      <c r="M228" s="23">
        <f t="shared" si="20"/>
        <v>408</v>
      </c>
      <c r="Q228" s="36"/>
      <c r="R228" s="36"/>
    </row>
    <row r="229" spans="2:18" ht="24" hidden="1" customHeight="1" x14ac:dyDescent="0.15">
      <c r="B229" s="20" t="str">
        <f t="shared" si="16"/>
        <v>i心理健康2</v>
      </c>
      <c r="C229" s="20" t="s">
        <v>50</v>
      </c>
      <c r="D229" s="24">
        <f>COUNTIFS($C$2:C229,C229)</f>
        <v>2</v>
      </c>
      <c r="E229" s="25">
        <v>77</v>
      </c>
      <c r="F229" s="25">
        <v>81</v>
      </c>
      <c r="G229" s="25">
        <v>77</v>
      </c>
      <c r="H229" s="25">
        <v>79</v>
      </c>
      <c r="I229" s="25">
        <v>81</v>
      </c>
      <c r="J229" s="31">
        <f t="shared" si="17"/>
        <v>81</v>
      </c>
      <c r="K229" s="31">
        <f t="shared" si="18"/>
        <v>77</v>
      </c>
      <c r="L229" s="32">
        <f t="shared" si="19"/>
        <v>79</v>
      </c>
      <c r="M229" s="23">
        <f t="shared" si="20"/>
        <v>395</v>
      </c>
      <c r="Q229" s="36"/>
      <c r="R229" s="36"/>
    </row>
    <row r="230" spans="2:18" ht="24" hidden="1" customHeight="1" x14ac:dyDescent="0.15">
      <c r="B230" s="20" t="str">
        <f t="shared" si="16"/>
        <v>i心理健康3</v>
      </c>
      <c r="C230" s="20" t="s">
        <v>50</v>
      </c>
      <c r="D230" s="24">
        <f>COUNTIFS($C$2:C230,C230)</f>
        <v>3</v>
      </c>
      <c r="E230" s="25">
        <v>85</v>
      </c>
      <c r="F230" s="25">
        <v>87</v>
      </c>
      <c r="G230" s="25">
        <v>87</v>
      </c>
      <c r="H230" s="25">
        <v>85</v>
      </c>
      <c r="I230" s="25">
        <v>90</v>
      </c>
      <c r="J230" s="31">
        <f t="shared" si="17"/>
        <v>90</v>
      </c>
      <c r="K230" s="31">
        <f t="shared" si="18"/>
        <v>85</v>
      </c>
      <c r="L230" s="32">
        <f t="shared" si="19"/>
        <v>86.33</v>
      </c>
      <c r="M230" s="23">
        <f t="shared" si="20"/>
        <v>434</v>
      </c>
      <c r="Q230" s="36"/>
      <c r="R230" s="36"/>
    </row>
    <row r="231" spans="2:18" ht="24" hidden="1" customHeight="1" x14ac:dyDescent="0.15">
      <c r="B231" s="20" t="str">
        <f t="shared" si="16"/>
        <v>i心理健康4</v>
      </c>
      <c r="C231" s="20" t="s">
        <v>50</v>
      </c>
      <c r="D231" s="24">
        <f>COUNTIFS($C$2:C231,C231)</f>
        <v>4</v>
      </c>
      <c r="E231" s="25">
        <v>88</v>
      </c>
      <c r="F231" s="25">
        <v>88</v>
      </c>
      <c r="G231" s="25">
        <v>84</v>
      </c>
      <c r="H231" s="25">
        <v>83</v>
      </c>
      <c r="I231" s="25">
        <v>86</v>
      </c>
      <c r="J231" s="31">
        <f t="shared" si="17"/>
        <v>88</v>
      </c>
      <c r="K231" s="31">
        <f t="shared" si="18"/>
        <v>83</v>
      </c>
      <c r="L231" s="32">
        <f t="shared" si="19"/>
        <v>86</v>
      </c>
      <c r="M231" s="23">
        <f t="shared" si="20"/>
        <v>429</v>
      </c>
      <c r="Q231" s="36"/>
      <c r="R231" s="36"/>
    </row>
    <row r="232" spans="2:18" ht="24" hidden="1" customHeight="1" x14ac:dyDescent="0.15">
      <c r="B232" s="20" t="str">
        <f t="shared" si="16"/>
        <v>i心理健康5</v>
      </c>
      <c r="C232" s="20" t="s">
        <v>50</v>
      </c>
      <c r="D232" s="24">
        <f>COUNTIFS($C$2:C232,C232)</f>
        <v>5</v>
      </c>
      <c r="E232" s="25">
        <v>89</v>
      </c>
      <c r="F232" s="25">
        <v>86</v>
      </c>
      <c r="G232" s="25">
        <v>83</v>
      </c>
      <c r="H232" s="25">
        <v>86</v>
      </c>
      <c r="I232" s="25">
        <v>88</v>
      </c>
      <c r="J232" s="31">
        <f t="shared" si="17"/>
        <v>89</v>
      </c>
      <c r="K232" s="31">
        <f t="shared" si="18"/>
        <v>83</v>
      </c>
      <c r="L232" s="32">
        <f t="shared" si="19"/>
        <v>86.67</v>
      </c>
      <c r="M232" s="23">
        <f t="shared" si="20"/>
        <v>432</v>
      </c>
      <c r="Q232" s="36"/>
      <c r="R232" s="36"/>
    </row>
    <row r="233" spans="2:18" ht="24" hidden="1" customHeight="1" x14ac:dyDescent="0.15">
      <c r="B233" s="20" t="str">
        <f t="shared" si="16"/>
        <v>i心理健康6</v>
      </c>
      <c r="C233" s="20" t="s">
        <v>50</v>
      </c>
      <c r="D233" s="24">
        <f>COUNTIFS($C$2:C233,C233)</f>
        <v>6</v>
      </c>
      <c r="E233" s="25">
        <v>90</v>
      </c>
      <c r="F233" s="25">
        <v>85</v>
      </c>
      <c r="G233" s="25">
        <v>80</v>
      </c>
      <c r="H233" s="25">
        <v>82</v>
      </c>
      <c r="I233" s="25">
        <v>84</v>
      </c>
      <c r="J233" s="31">
        <f t="shared" si="17"/>
        <v>90</v>
      </c>
      <c r="K233" s="31">
        <f t="shared" si="18"/>
        <v>80</v>
      </c>
      <c r="L233" s="32">
        <f t="shared" si="19"/>
        <v>83.67</v>
      </c>
      <c r="M233" s="23">
        <f t="shared" si="20"/>
        <v>421</v>
      </c>
      <c r="Q233" s="36"/>
      <c r="R233" s="36"/>
    </row>
    <row r="234" spans="2:18" ht="24" hidden="1" customHeight="1" x14ac:dyDescent="0.15">
      <c r="B234" s="20" t="str">
        <f t="shared" si="16"/>
        <v>i心理健康7</v>
      </c>
      <c r="C234" s="20" t="s">
        <v>50</v>
      </c>
      <c r="D234" s="24">
        <f>COUNTIFS($C$2:C234,C234)</f>
        <v>7</v>
      </c>
      <c r="E234" s="25">
        <v>90</v>
      </c>
      <c r="F234" s="25">
        <v>86</v>
      </c>
      <c r="G234" s="25">
        <v>79</v>
      </c>
      <c r="H234" s="25">
        <v>84</v>
      </c>
      <c r="I234" s="25">
        <v>87</v>
      </c>
      <c r="J234" s="31">
        <f t="shared" si="17"/>
        <v>90</v>
      </c>
      <c r="K234" s="31">
        <f t="shared" si="18"/>
        <v>79</v>
      </c>
      <c r="L234" s="32">
        <f t="shared" si="19"/>
        <v>85.67</v>
      </c>
      <c r="M234" s="23">
        <f t="shared" si="20"/>
        <v>426</v>
      </c>
      <c r="Q234" s="36"/>
      <c r="R234" s="36"/>
    </row>
    <row r="235" spans="2:18" ht="24" hidden="1" customHeight="1" x14ac:dyDescent="0.15">
      <c r="B235" s="20" t="str">
        <f t="shared" si="16"/>
        <v>i心理健康8</v>
      </c>
      <c r="C235" s="20" t="s">
        <v>50</v>
      </c>
      <c r="D235" s="24">
        <f>COUNTIFS($C$2:C235,C235)</f>
        <v>8</v>
      </c>
      <c r="E235" s="25">
        <v>79</v>
      </c>
      <c r="F235" s="25">
        <v>80</v>
      </c>
      <c r="G235" s="25">
        <v>78</v>
      </c>
      <c r="H235" s="25">
        <v>77</v>
      </c>
      <c r="I235" s="25">
        <v>78</v>
      </c>
      <c r="J235" s="31">
        <f t="shared" si="17"/>
        <v>80</v>
      </c>
      <c r="K235" s="31">
        <f t="shared" si="18"/>
        <v>77</v>
      </c>
      <c r="L235" s="32">
        <f t="shared" si="19"/>
        <v>78.33</v>
      </c>
      <c r="M235" s="23">
        <f t="shared" si="20"/>
        <v>392</v>
      </c>
      <c r="Q235" s="36"/>
      <c r="R235" s="36"/>
    </row>
    <row r="236" spans="2:18" ht="24" hidden="1" customHeight="1" x14ac:dyDescent="0.15">
      <c r="B236" s="20" t="str">
        <f t="shared" si="16"/>
        <v>i心理健康9</v>
      </c>
      <c r="C236" s="20" t="s">
        <v>50</v>
      </c>
      <c r="D236" s="24">
        <f>COUNTIFS($C$2:C236,C236)</f>
        <v>9</v>
      </c>
      <c r="E236" s="25">
        <v>81</v>
      </c>
      <c r="F236" s="25">
        <v>81</v>
      </c>
      <c r="G236" s="25">
        <v>79</v>
      </c>
      <c r="H236" s="25">
        <v>81</v>
      </c>
      <c r="I236" s="25">
        <v>82</v>
      </c>
      <c r="J236" s="31">
        <f t="shared" si="17"/>
        <v>82</v>
      </c>
      <c r="K236" s="31">
        <f t="shared" si="18"/>
        <v>79</v>
      </c>
      <c r="L236" s="32">
        <f t="shared" si="19"/>
        <v>81</v>
      </c>
      <c r="M236" s="23">
        <f t="shared" si="20"/>
        <v>404</v>
      </c>
      <c r="Q236" s="36"/>
      <c r="R236" s="36"/>
    </row>
    <row r="237" spans="2:18" ht="24" hidden="1" customHeight="1" x14ac:dyDescent="0.15">
      <c r="B237" s="20" t="str">
        <f t="shared" si="16"/>
        <v>i心理健康10</v>
      </c>
      <c r="C237" s="20" t="s">
        <v>50</v>
      </c>
      <c r="D237" s="24">
        <f>COUNTIFS($C$2:C237,C237)</f>
        <v>10</v>
      </c>
      <c r="E237" s="25">
        <v>85</v>
      </c>
      <c r="F237" s="25">
        <v>85</v>
      </c>
      <c r="G237" s="25">
        <v>75</v>
      </c>
      <c r="H237" s="25">
        <v>83</v>
      </c>
      <c r="I237" s="25">
        <v>89</v>
      </c>
      <c r="J237" s="31">
        <f t="shared" si="17"/>
        <v>89</v>
      </c>
      <c r="K237" s="31">
        <f t="shared" si="18"/>
        <v>75</v>
      </c>
      <c r="L237" s="32">
        <f t="shared" si="19"/>
        <v>84.33</v>
      </c>
      <c r="M237" s="23">
        <f t="shared" si="20"/>
        <v>417</v>
      </c>
      <c r="Q237" s="36"/>
      <c r="R237" s="36"/>
    </row>
    <row r="238" spans="2:18" ht="24" hidden="1" customHeight="1" x14ac:dyDescent="0.15">
      <c r="B238" s="20" t="str">
        <f t="shared" si="16"/>
        <v>i心理健康11</v>
      </c>
      <c r="C238" s="20" t="s">
        <v>50</v>
      </c>
      <c r="D238" s="24">
        <f>COUNTIFS($C$2:C238,C238)</f>
        <v>11</v>
      </c>
      <c r="E238" s="25">
        <v>84</v>
      </c>
      <c r="F238" s="25">
        <v>80</v>
      </c>
      <c r="G238" s="25">
        <v>77</v>
      </c>
      <c r="H238" s="25">
        <v>84</v>
      </c>
      <c r="I238" s="25">
        <v>86</v>
      </c>
      <c r="J238" s="31">
        <f t="shared" si="17"/>
        <v>86</v>
      </c>
      <c r="K238" s="31">
        <f t="shared" si="18"/>
        <v>77</v>
      </c>
      <c r="L238" s="32">
        <f t="shared" si="19"/>
        <v>82.67</v>
      </c>
      <c r="M238" s="23">
        <f t="shared" si="20"/>
        <v>411</v>
      </c>
      <c r="Q238" s="36"/>
      <c r="R238" s="36"/>
    </row>
    <row r="239" spans="2:18" ht="24" hidden="1" customHeight="1" x14ac:dyDescent="0.15">
      <c r="B239" s="20" t="str">
        <f t="shared" si="16"/>
        <v>i心理健康12</v>
      </c>
      <c r="C239" s="20" t="s">
        <v>50</v>
      </c>
      <c r="D239" s="24">
        <f>COUNTIFS($C$2:C239,C239)</f>
        <v>12</v>
      </c>
      <c r="E239" s="25">
        <v>85</v>
      </c>
      <c r="F239" s="25">
        <v>85</v>
      </c>
      <c r="G239" s="25">
        <v>87</v>
      </c>
      <c r="H239" s="25">
        <v>84</v>
      </c>
      <c r="I239" s="25">
        <v>83</v>
      </c>
      <c r="J239" s="31">
        <f t="shared" si="17"/>
        <v>87</v>
      </c>
      <c r="K239" s="31">
        <f t="shared" si="18"/>
        <v>83</v>
      </c>
      <c r="L239" s="32">
        <f t="shared" si="19"/>
        <v>84.67</v>
      </c>
      <c r="M239" s="23">
        <f t="shared" si="20"/>
        <v>424</v>
      </c>
      <c r="Q239" s="36"/>
      <c r="R239" s="36"/>
    </row>
    <row r="240" spans="2:18" ht="24" hidden="1" customHeight="1" x14ac:dyDescent="0.15">
      <c r="B240" s="20" t="str">
        <f t="shared" si="16"/>
        <v>i心理健康13</v>
      </c>
      <c r="C240" s="20" t="s">
        <v>50</v>
      </c>
      <c r="D240" s="24">
        <f>COUNTIFS($C$2:C240,C240)</f>
        <v>13</v>
      </c>
      <c r="E240" s="25">
        <v>85</v>
      </c>
      <c r="F240" s="25">
        <v>84</v>
      </c>
      <c r="G240" s="25">
        <v>86</v>
      </c>
      <c r="H240" s="25">
        <v>82</v>
      </c>
      <c r="I240" s="25">
        <v>79</v>
      </c>
      <c r="J240" s="31">
        <f t="shared" si="17"/>
        <v>86</v>
      </c>
      <c r="K240" s="31">
        <f t="shared" si="18"/>
        <v>79</v>
      </c>
      <c r="L240" s="32">
        <f t="shared" si="19"/>
        <v>83.67</v>
      </c>
      <c r="M240" s="23">
        <f t="shared" si="20"/>
        <v>416</v>
      </c>
      <c r="Q240" s="36"/>
      <c r="R240" s="36"/>
    </row>
  </sheetData>
  <sheetProtection autoFilter="0"/>
  <autoFilter ref="A1:WVT240" xr:uid="{00000000-0009-0000-0000-000003000000}">
    <filterColumn colId="2">
      <filters>
        <filter val="3英语"/>
      </filters>
    </filterColumn>
  </autoFilter>
  <phoneticPr fontId="9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rgb="FF00B050"/>
  </sheetPr>
  <dimension ref="A1:F20"/>
  <sheetViews>
    <sheetView workbookViewId="0">
      <selection activeCell="E81" sqref="E81"/>
    </sheetView>
  </sheetViews>
  <sheetFormatPr defaultRowHeight="13.5" x14ac:dyDescent="0.15"/>
  <cols>
    <col min="1" max="1" width="16.625" bestFit="1" customWidth="1"/>
    <col min="2" max="6" width="12.75" customWidth="1"/>
  </cols>
  <sheetData>
    <row r="1" spans="1:6" ht="45.95" customHeight="1" x14ac:dyDescent="0.15">
      <c r="A1" s="54" t="s">
        <v>348</v>
      </c>
      <c r="B1" s="54"/>
      <c r="C1" s="54"/>
      <c r="D1" s="54"/>
      <c r="E1" s="54"/>
      <c r="F1" s="54"/>
    </row>
    <row r="2" spans="1:6" ht="24.95" customHeight="1" x14ac:dyDescent="0.15">
      <c r="A2" s="26"/>
      <c r="B2" s="26"/>
      <c r="C2" s="26">
        <v>0.1</v>
      </c>
      <c r="D2" s="26">
        <v>0.2</v>
      </c>
      <c r="E2" s="26">
        <v>0.3</v>
      </c>
      <c r="F2" s="26"/>
    </row>
    <row r="3" spans="1:6" ht="24.95" customHeight="1" x14ac:dyDescent="0.15">
      <c r="A3" s="55" t="s">
        <v>51</v>
      </c>
      <c r="B3" s="56"/>
      <c r="C3" s="26" t="s">
        <v>52</v>
      </c>
      <c r="D3" s="27" t="s">
        <v>53</v>
      </c>
      <c r="E3" s="27" t="s">
        <v>54</v>
      </c>
      <c r="F3" s="27" t="s">
        <v>55</v>
      </c>
    </row>
    <row r="4" spans="1:6" ht="24.95" customHeight="1" x14ac:dyDescent="0.15">
      <c r="A4" s="27" t="s">
        <v>83</v>
      </c>
      <c r="B4" s="27">
        <f>SUMPRODUCT((高中组成绩!$D$3:$D$241=A4)*(高中组成绩!$C$3:$C$241&lt;&gt;"弃权"))</f>
        <v>28</v>
      </c>
      <c r="C4" s="27">
        <f>ROUND($B4*C$2,0)</f>
        <v>3</v>
      </c>
      <c r="D4" s="27">
        <f t="shared" ref="D4:E19" si="0">ROUND($B4*D$2,0)</f>
        <v>6</v>
      </c>
      <c r="E4" s="27">
        <f t="shared" si="0"/>
        <v>8</v>
      </c>
      <c r="F4" s="27" t="str">
        <f>IF(SUMPRODUCT((高中组成绩!$B$3:$B$241=A4)*(高中组成绩!$C$3:$C$241="弃权"))&gt;=1,"弃权"&amp;SUMPRODUCT((高中组成绩!$B$3:$B$241=A4)*(高中组成绩!$C$3:$C$241="弃权")),"")</f>
        <v/>
      </c>
    </row>
    <row r="5" spans="1:6" ht="24.95" customHeight="1" x14ac:dyDescent="0.15">
      <c r="A5" s="27" t="s">
        <v>112</v>
      </c>
      <c r="B5" s="27">
        <f>SUMPRODUCT((高中组成绩!$D$3:$D$241=A5)*(高中组成绩!$C$3:$C$241&lt;&gt;"弃权"))</f>
        <v>28</v>
      </c>
      <c r="C5" s="27">
        <f t="shared" ref="C5:C19" si="1">ROUND($B5*C$2,0)</f>
        <v>3</v>
      </c>
      <c r="D5" s="27">
        <f t="shared" si="0"/>
        <v>6</v>
      </c>
      <c r="E5" s="27">
        <f t="shared" si="0"/>
        <v>8</v>
      </c>
      <c r="F5" s="27" t="str">
        <f>IF(SUMPRODUCT((高中组成绩!$B$3:$B$241=A5)*(高中组成绩!$C$3:$C$241="弃权"))&gt;=1,"弃权"&amp;SUMPRODUCT((高中组成绩!$B$3:$B$241=A5)*(高中组成绩!$C$3:$C$241="弃权")),"")</f>
        <v/>
      </c>
    </row>
    <row r="6" spans="1:6" ht="24.95" customHeight="1" x14ac:dyDescent="0.15">
      <c r="A6" s="27" t="s">
        <v>141</v>
      </c>
      <c r="B6" s="27">
        <f>SUMPRODUCT((高中组成绩!$D$3:$D$241=A6)*(高中组成绩!$C$3:$C$241&lt;&gt;"弃权"))</f>
        <v>28</v>
      </c>
      <c r="C6" s="27">
        <f t="shared" si="1"/>
        <v>3</v>
      </c>
      <c r="D6" s="27">
        <f t="shared" si="0"/>
        <v>6</v>
      </c>
      <c r="E6" s="27">
        <f t="shared" si="0"/>
        <v>8</v>
      </c>
      <c r="F6" s="27" t="str">
        <f>IF(SUMPRODUCT((高中组成绩!$B$3:$B$241=A6)*(高中组成绩!$C$3:$C$241="弃权"))&gt;=1,"弃权"&amp;SUMPRODUCT((高中组成绩!$B$3:$B$241=A6)*(高中组成绩!$C$3:$C$241="弃权")),"")</f>
        <v/>
      </c>
    </row>
    <row r="7" spans="1:6" ht="24.95" customHeight="1" x14ac:dyDescent="0.15">
      <c r="A7" s="27" t="s">
        <v>171</v>
      </c>
      <c r="B7" s="27">
        <f>SUMPRODUCT((高中组成绩!$D$3:$D$241=A7)*(高中组成绩!$C$3:$C$241&lt;&gt;"弃权"))</f>
        <v>13</v>
      </c>
      <c r="C7" s="27">
        <f t="shared" si="1"/>
        <v>1</v>
      </c>
      <c r="D7" s="27">
        <f t="shared" si="0"/>
        <v>3</v>
      </c>
      <c r="E7" s="27">
        <f t="shared" si="0"/>
        <v>4</v>
      </c>
      <c r="F7" s="27" t="str">
        <f>IF(SUMPRODUCT((高中组成绩!$B$3:$B$241=A7)*(高中组成绩!$C$3:$C$241="弃权"))&gt;=1,"弃权"&amp;SUMPRODUCT((高中组成绩!$B$3:$B$241=A7)*(高中组成绩!$C$3:$C$241="弃权")),"")</f>
        <v/>
      </c>
    </row>
    <row r="8" spans="1:6" ht="24.95" customHeight="1" x14ac:dyDescent="0.15">
      <c r="A8" s="27" t="s">
        <v>186</v>
      </c>
      <c r="B8" s="27">
        <f>SUMPRODUCT((高中组成绩!$D$3:$D$241=A8)*(高中组成绩!$C$3:$C$241&lt;&gt;"弃权"))</f>
        <v>12</v>
      </c>
      <c r="C8" s="27">
        <f t="shared" si="1"/>
        <v>1</v>
      </c>
      <c r="D8" s="27">
        <f t="shared" si="0"/>
        <v>2</v>
      </c>
      <c r="E8" s="27">
        <f t="shared" si="0"/>
        <v>4</v>
      </c>
      <c r="F8" s="27" t="str">
        <f>IF(SUMPRODUCT((高中组成绩!$B$3:$B$241=A8)*(高中组成绩!$C$3:$C$241="弃权"))&gt;=1,"弃权"&amp;SUMPRODUCT((高中组成绩!$B$3:$B$241=A8)*(高中组成绩!$C$3:$C$241="弃权")),"")</f>
        <v/>
      </c>
    </row>
    <row r="9" spans="1:6" ht="24.95" customHeight="1" x14ac:dyDescent="0.15">
      <c r="A9" s="27" t="s">
        <v>200</v>
      </c>
      <c r="B9" s="27">
        <f>SUMPRODUCT((高中组成绩!$D$3:$D$241=A9)*(高中组成绩!$C$3:$C$241&lt;&gt;"弃权"))</f>
        <v>15</v>
      </c>
      <c r="C9" s="27">
        <f t="shared" si="1"/>
        <v>2</v>
      </c>
      <c r="D9" s="27">
        <f t="shared" si="0"/>
        <v>3</v>
      </c>
      <c r="E9" s="27">
        <f t="shared" si="0"/>
        <v>5</v>
      </c>
      <c r="F9" s="27" t="str">
        <f>IF(SUMPRODUCT((高中组成绩!$B$3:$B$241=A9)*(高中组成绩!$C$3:$C$241="弃权"))&gt;=1,"弃权"&amp;SUMPRODUCT((高中组成绩!$B$3:$B$241=A9)*(高中组成绩!$C$3:$C$241="弃权")),"")</f>
        <v/>
      </c>
    </row>
    <row r="10" spans="1:6" ht="24.95" customHeight="1" x14ac:dyDescent="0.15">
      <c r="A10" s="27" t="s">
        <v>217</v>
      </c>
      <c r="B10" s="27">
        <f>SUMPRODUCT((高中组成绩!$D$3:$D$241=A10)*(高中组成绩!$C$3:$C$241&lt;&gt;"弃权"))</f>
        <v>16</v>
      </c>
      <c r="C10" s="27">
        <f t="shared" si="1"/>
        <v>2</v>
      </c>
      <c r="D10" s="27">
        <f t="shared" si="0"/>
        <v>3</v>
      </c>
      <c r="E10" s="27">
        <f t="shared" si="0"/>
        <v>5</v>
      </c>
      <c r="F10" s="27" t="str">
        <f>IF(SUMPRODUCT((高中组成绩!$B$3:$B$241=A10)*(高中组成绩!$C$3:$C$241="弃权"))&gt;=1,"弃权"&amp;SUMPRODUCT((高中组成绩!$B$3:$B$241=A10)*(高中组成绩!$C$3:$C$241="弃权")),"")</f>
        <v/>
      </c>
    </row>
    <row r="11" spans="1:6" ht="24.95" customHeight="1" x14ac:dyDescent="0.15">
      <c r="A11" s="27" t="s">
        <v>234</v>
      </c>
      <c r="B11" s="27">
        <f>SUMPRODUCT((高中组成绩!$D$3:$D$241=A11)*(高中组成绩!$C$3:$C$241&lt;&gt;"弃权"))</f>
        <v>13</v>
      </c>
      <c r="C11" s="27">
        <f t="shared" si="1"/>
        <v>1</v>
      </c>
      <c r="D11" s="27">
        <f t="shared" si="0"/>
        <v>3</v>
      </c>
      <c r="E11" s="27">
        <f t="shared" si="0"/>
        <v>4</v>
      </c>
      <c r="F11" s="27" t="str">
        <f>IF(SUMPRODUCT((高中组成绩!$B$3:$B$241=A11)*(高中组成绩!$C$3:$C$241="弃权"))&gt;=1,"弃权"&amp;SUMPRODUCT((高中组成绩!$B$3:$B$241=A11)*(高中组成绩!$C$3:$C$241="弃权")),"")</f>
        <v/>
      </c>
    </row>
    <row r="12" spans="1:6" ht="24.95" customHeight="1" x14ac:dyDescent="0.15">
      <c r="A12" s="27" t="s">
        <v>248</v>
      </c>
      <c r="B12" s="27">
        <f>SUMPRODUCT((高中组成绩!$D$3:$D$241=A12)*(高中组成绩!$C$3:$C$241&lt;&gt;"弃权"))</f>
        <v>17</v>
      </c>
      <c r="C12" s="27">
        <f t="shared" si="1"/>
        <v>2</v>
      </c>
      <c r="D12" s="27">
        <f t="shared" si="0"/>
        <v>3</v>
      </c>
      <c r="E12" s="27">
        <f t="shared" si="0"/>
        <v>5</v>
      </c>
      <c r="F12" s="27" t="str">
        <f>IF(SUMPRODUCT((高中组成绩!$B$3:$B$241=A12)*(高中组成绩!$C$3:$C$241="弃权"))&gt;=1,"弃权"&amp;SUMPRODUCT((高中组成绩!$B$3:$B$241=A12)*(高中组成绩!$C$3:$C$241="弃权")),"")</f>
        <v/>
      </c>
    </row>
    <row r="13" spans="1:6" ht="24.95" customHeight="1" x14ac:dyDescent="0.15">
      <c r="A13" s="27" t="s">
        <v>266</v>
      </c>
      <c r="B13" s="27">
        <f>SUMPRODUCT((高中组成绩!$D$3:$D$241=A13)*(高中组成绩!$C$3:$C$241&lt;&gt;"弃权"))</f>
        <v>10</v>
      </c>
      <c r="C13" s="27">
        <f t="shared" si="1"/>
        <v>1</v>
      </c>
      <c r="D13" s="27">
        <f t="shared" si="0"/>
        <v>2</v>
      </c>
      <c r="E13" s="27">
        <f t="shared" si="0"/>
        <v>3</v>
      </c>
      <c r="F13" s="27" t="str">
        <f>IF(SUMPRODUCT((高中组成绩!$B$3:$B$241=A13)*(高中组成绩!$C$3:$C$241="弃权"))&gt;=1,"弃权"&amp;SUMPRODUCT((高中组成绩!$B$3:$B$241=A13)*(高中组成绩!$C$3:$C$241="弃权")),"")</f>
        <v/>
      </c>
    </row>
    <row r="14" spans="1:6" ht="24.95" customHeight="1" x14ac:dyDescent="0.15">
      <c r="A14" s="27" t="s">
        <v>278</v>
      </c>
      <c r="B14" s="27">
        <f>SUMPRODUCT((高中组成绩!$D$3:$D$241=A14)*(高中组成绩!$C$3:$C$241&lt;&gt;"弃权"))</f>
        <v>9</v>
      </c>
      <c r="C14" s="27">
        <f t="shared" si="1"/>
        <v>1</v>
      </c>
      <c r="D14" s="27">
        <f t="shared" si="0"/>
        <v>2</v>
      </c>
      <c r="E14" s="27">
        <f t="shared" si="0"/>
        <v>3</v>
      </c>
      <c r="F14" s="27" t="str">
        <f>IF(SUMPRODUCT((高中组成绩!$B$3:$B$241=A14)*(高中组成绩!$C$3:$C$241="弃权"))&gt;=1,"弃权"&amp;SUMPRODUCT((高中组成绩!$B$3:$B$241=A14)*(高中组成绩!$C$3:$C$241="弃权")),"")</f>
        <v/>
      </c>
    </row>
    <row r="15" spans="1:6" ht="24.95" customHeight="1" x14ac:dyDescent="0.15">
      <c r="A15" s="27" t="s">
        <v>288</v>
      </c>
      <c r="B15" s="27">
        <f>SUMPRODUCT((高中组成绩!$D$3:$D$241=A15)*(高中组成绩!$C$3:$C$241&lt;&gt;"弃权"))</f>
        <v>11</v>
      </c>
      <c r="C15" s="27">
        <f t="shared" si="1"/>
        <v>1</v>
      </c>
      <c r="D15" s="27">
        <f t="shared" si="0"/>
        <v>2</v>
      </c>
      <c r="E15" s="27">
        <f t="shared" si="0"/>
        <v>3</v>
      </c>
      <c r="F15" s="27" t="str">
        <f>IF(SUMPRODUCT((高中组成绩!$B$3:$B$241=A15)*(高中组成绩!$C$3:$C$241="弃权"))&gt;=1,"弃权"&amp;SUMPRODUCT((高中组成绩!$B$3:$B$241=A15)*(高中组成绩!$C$3:$C$241="弃权")),"")</f>
        <v/>
      </c>
    </row>
    <row r="16" spans="1:6" ht="24.95" customHeight="1" x14ac:dyDescent="0.15">
      <c r="A16" s="27" t="s">
        <v>301</v>
      </c>
      <c r="B16" s="27">
        <f>SUMPRODUCT((高中组成绩!$D$3:$D$241=A16)*(高中组成绩!$C$3:$C$241&lt;&gt;"弃权"))</f>
        <v>10</v>
      </c>
      <c r="C16" s="27">
        <f t="shared" si="1"/>
        <v>1</v>
      </c>
      <c r="D16" s="27">
        <f t="shared" si="0"/>
        <v>2</v>
      </c>
      <c r="E16" s="27">
        <f t="shared" si="0"/>
        <v>3</v>
      </c>
      <c r="F16" s="27" t="str">
        <f>IF(SUMPRODUCT((高中组成绩!$B$3:$B$241=A16)*(高中组成绩!$C$3:$C$241="弃权"))&gt;=1,"弃权"&amp;SUMPRODUCT((高中组成绩!$B$3:$B$241=A16)*(高中组成绩!$C$3:$C$241="弃权")),"")</f>
        <v/>
      </c>
    </row>
    <row r="17" spans="1:6" ht="24.95" customHeight="1" x14ac:dyDescent="0.15">
      <c r="A17" s="27" t="s">
        <v>315</v>
      </c>
      <c r="B17" s="27">
        <f>SUMPRODUCT((高中组成绩!$D$3:$D$241=A17)*(高中组成绩!$C$3:$C$241&lt;&gt;"弃权"))</f>
        <v>7</v>
      </c>
      <c r="C17" s="27">
        <f t="shared" si="1"/>
        <v>1</v>
      </c>
      <c r="D17" s="27">
        <f t="shared" si="0"/>
        <v>1</v>
      </c>
      <c r="E17" s="27">
        <f t="shared" si="0"/>
        <v>2</v>
      </c>
      <c r="F17" s="27" t="str">
        <f>IF(SUMPRODUCT((高中组成绩!$B$3:$B$241=A17)*(高中组成绩!$C$3:$C$241="弃权"))&gt;=1,"弃权"&amp;SUMPRODUCT((高中组成绩!$B$3:$B$241=A17)*(高中组成绩!$C$3:$C$241="弃权")),"")</f>
        <v/>
      </c>
    </row>
    <row r="18" spans="1:6" ht="24.95" customHeight="1" x14ac:dyDescent="0.15">
      <c r="A18" s="27" t="s">
        <v>312</v>
      </c>
      <c r="B18" s="27">
        <f>SUMPRODUCT((高中组成绩!$D$3:$D$241=A18)*(高中组成绩!$C$3:$C$241&lt;&gt;"弃权"))</f>
        <v>2</v>
      </c>
      <c r="C18" s="27">
        <f t="shared" si="1"/>
        <v>0</v>
      </c>
      <c r="D18" s="27">
        <f t="shared" si="0"/>
        <v>0</v>
      </c>
      <c r="E18" s="27">
        <f t="shared" si="0"/>
        <v>1</v>
      </c>
      <c r="F18" s="27" t="str">
        <f>IF(SUMPRODUCT((高中组成绩!$B$3:$B$241=A18)*(高中组成绩!$C$3:$C$241="弃权"))&gt;=1,"弃权"&amp;SUMPRODUCT((高中组成绩!$B$3:$B$241=A18)*(高中组成绩!$C$3:$C$241="弃权")),"")</f>
        <v/>
      </c>
    </row>
    <row r="19" spans="1:6" ht="24.95" customHeight="1" x14ac:dyDescent="0.15">
      <c r="A19" s="27" t="s">
        <v>324</v>
      </c>
      <c r="B19" s="27">
        <f>SUMPRODUCT((高中组成绩!$D$3:$D$241=A19)*(高中组成绩!$C$3:$C$241&lt;&gt;"弃权"))</f>
        <v>13</v>
      </c>
      <c r="C19" s="27">
        <f t="shared" si="1"/>
        <v>1</v>
      </c>
      <c r="D19" s="27">
        <f t="shared" si="0"/>
        <v>3</v>
      </c>
      <c r="E19" s="27">
        <f t="shared" si="0"/>
        <v>4</v>
      </c>
      <c r="F19" s="27" t="str">
        <f>IF(SUMPRODUCT((高中组成绩!$B$3:$B$241=A19)*(高中组成绩!$C$3:$C$241="弃权"))&gt;=1,"弃权"&amp;SUMPRODUCT((高中组成绩!$B$3:$B$241=A19)*(高中组成绩!$C$3:$C$241="弃权")),"")</f>
        <v/>
      </c>
    </row>
    <row r="20" spans="1:6" ht="24.95" customHeight="1" x14ac:dyDescent="0.15">
      <c r="A20" s="28" t="s">
        <v>56</v>
      </c>
      <c r="B20" s="27">
        <f>SUM(B4:B19)</f>
        <v>232</v>
      </c>
      <c r="C20" s="28">
        <f t="shared" ref="C20:E20" si="2">SUM(C4:C19)</f>
        <v>24</v>
      </c>
      <c r="D20" s="28">
        <f t="shared" si="2"/>
        <v>47</v>
      </c>
      <c r="E20" s="28">
        <f t="shared" si="2"/>
        <v>70</v>
      </c>
      <c r="F20" s="27"/>
    </row>
  </sheetData>
  <mergeCells count="2">
    <mergeCell ref="A1:F1"/>
    <mergeCell ref="A3:B3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3</vt:i4>
      </vt:variant>
    </vt:vector>
  </HeadingPairs>
  <TitlesOfParts>
    <vt:vector size="8" baseType="lpstr">
      <vt:lpstr>高中组成绩</vt:lpstr>
      <vt:lpstr>公示</vt:lpstr>
      <vt:lpstr>1观课评课</vt:lpstr>
      <vt:lpstr>2课堂教学</vt:lpstr>
      <vt:lpstr>奖项名额分配参考</vt:lpstr>
      <vt:lpstr>高中组成绩!Print_Area</vt:lpstr>
      <vt:lpstr>公示!Print_Area</vt:lpstr>
      <vt:lpstr>高中组成绩!Print_Titles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2023-03-05T11:05:55Z</cp:lastPrinted>
  <dcterms:created xsi:type="dcterms:W3CDTF">2017-10-31T11:44:00Z</dcterms:created>
  <dcterms:modified xsi:type="dcterms:W3CDTF">2023-03-06T02:30:56Z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